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I30" i="3"/>
  <c r="E81"/>
  <c r="E77"/>
  <c r="E75"/>
  <c r="E68"/>
  <c r="E62"/>
  <c r="E58"/>
  <c r="E50"/>
  <c r="E45"/>
  <c r="E43"/>
  <c r="E36"/>
  <c r="E31"/>
  <c r="E28"/>
  <c r="E26"/>
  <c r="E24"/>
  <c r="E19"/>
  <c r="E13"/>
  <c r="E7"/>
  <c r="C81"/>
  <c r="C77"/>
  <c r="C75"/>
  <c r="C68"/>
  <c r="C62"/>
  <c r="C58"/>
  <c r="C50"/>
  <c r="C45"/>
  <c r="C43"/>
  <c r="C36"/>
  <c r="C31"/>
  <c r="C28"/>
  <c r="C26"/>
  <c r="C24"/>
  <c r="C19"/>
  <c r="C13"/>
  <c r="C7"/>
  <c r="C6" s="1"/>
  <c r="G82"/>
  <c r="G10"/>
  <c r="D81"/>
  <c r="F81"/>
  <c r="D28"/>
  <c r="F28"/>
  <c r="H72"/>
  <c r="H70"/>
  <c r="G61"/>
  <c r="H61"/>
  <c r="I61"/>
  <c r="H79"/>
  <c r="D58"/>
  <c r="F58"/>
  <c r="F36"/>
  <c r="D62"/>
  <c r="F62"/>
  <c r="D43"/>
  <c r="F43"/>
  <c r="D24"/>
  <c r="F24"/>
  <c r="D77"/>
  <c r="F77"/>
  <c r="D75"/>
  <c r="F75"/>
  <c r="D26"/>
  <c r="F26"/>
  <c r="E6" l="1"/>
  <c r="H77"/>
  <c r="D68"/>
  <c r="F68"/>
  <c r="H68"/>
  <c r="D50"/>
  <c r="F50"/>
  <c r="D45"/>
  <c r="F45"/>
  <c r="D36"/>
  <c r="I36" s="1"/>
  <c r="H36"/>
  <c r="D31"/>
  <c r="F31"/>
  <c r="D19"/>
  <c r="F19"/>
  <c r="D13"/>
  <c r="F13"/>
  <c r="D7"/>
  <c r="H7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3"/>
  <c r="H33"/>
  <c r="G33"/>
  <c r="I32"/>
  <c r="H32"/>
  <c r="G32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I8"/>
  <c r="H8"/>
  <c r="G8"/>
  <c r="I68" l="1"/>
  <c r="I31"/>
  <c r="G7"/>
  <c r="F6"/>
  <c r="G58"/>
  <c r="I50"/>
  <c r="I13"/>
  <c r="G36"/>
  <c r="G13"/>
  <c r="I19"/>
  <c r="G68"/>
  <c r="I45"/>
  <c r="D6"/>
  <c r="I7"/>
  <c r="G62"/>
  <c r="G19"/>
  <c r="G31"/>
  <c r="G45"/>
  <c r="G50"/>
  <c r="H31"/>
  <c r="H45"/>
  <c r="H50"/>
  <c r="H62"/>
  <c r="H6"/>
  <c r="I6" l="1"/>
  <c r="G6"/>
</calcChain>
</file>

<file path=xl/sharedStrings.xml><?xml version="1.0" encoding="utf-8"?>
<sst xmlns="http://schemas.openxmlformats.org/spreadsheetml/2006/main" count="98" uniqueCount="98">
  <si>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</si>
  <si>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</si>
  <si>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</si>
  <si>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</si>
  <si>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</si>
  <si>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</si>
  <si>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</si>
  <si>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</si>
  <si>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</si>
  <si>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</si>
  <si>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</si>
  <si>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</si>
  <si>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</si>
  <si>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</si>
  <si>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</si>
  <si>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</si>
  <si>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</si>
  <si>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</si>
  <si>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</si>
  <si>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</si>
  <si>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</si>
  <si>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</si>
  <si>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</si>
  <si>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</si>
  <si>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</si>
  <si>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</si>
  <si>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</si>
  <si>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</si>
  <si>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</si>
  <si>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</si>
  <si>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</si>
  <si>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</si>
  <si>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</si>
  <si>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</si>
  <si>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</si>
  <si>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</si>
  <si>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</si>
  <si>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</si>
  <si>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</si>
  <si>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</si>
  <si>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</si>
  <si>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</si>
  <si>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</si>
  <si>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</si>
  <si>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</si>
  <si>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</si>
  <si>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</si>
  <si>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</si>
  <si>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</si>
  <si>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</si>
  <si>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</si>
  <si>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</si>
  <si>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</si>
  <si>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</si>
  <si>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</si>
  <si>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</si>
  <si>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</si>
  <si>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</si>
  <si>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</si>
  <si>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</si>
  <si>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</si>
  <si>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</si>
  <si>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</si>
  <si>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</si>
  <si>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</si>
  <si>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</si>
  <si>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</si>
  <si>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</si>
  <si>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</si>
  <si>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</si>
  <si>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</si>
  <si>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</si>
  <si>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</si>
  <si>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</si>
  <si>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</si>
  <si>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</si>
  <si>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</si>
  <si>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</si>
  <si>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</si>
  <si>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</si>
  <si>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</si>
  <si>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</si>
  <si>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</si>
  <si>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</si>
  <si>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</si>
  <si>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</si>
  <si>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</si>
  <si>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</si>
  <si>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</si>
  <si>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</si>
  <si>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2022 год</t>
  </si>
  <si>
    <t>Лимиты бюджетных обязательств на 2023 год</t>
  </si>
  <si>
    <t>% исполнения  2022 года</t>
  </si>
  <si>
    <t>% исполнения 2023 года</t>
  </si>
  <si>
    <t>отклонение (+;-)  2023г к 2022г.</t>
  </si>
  <si>
    <t>Информация о выполнении муниципальных программ Золотухинского района Курской области за  1 полугодие 2022 год и  1 полугодие 2023 год</t>
  </si>
  <si>
    <t xml:space="preserve"> 1 полугодие 2022 год</t>
  </si>
  <si>
    <t>1 полугодие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</si>
</sst>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4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justify" wrapText="1"/>
    </xf>
    <xf numFmtId="0" fontId="1" fillId="0" borderId="3" xfId="0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5" fillId="0" borderId="3" xfId="0" applyFont="1" applyBorder="1" applyAlignment="1">
      <alignment horizontal="justify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F19" sqref="F19"/>
    </sheetView>
  </sheetViews>
  <sheetFormatPr defaultRowHeight="15"/>
  <cols>
    <col min="1" max="1" width="45.42578125" style="14" customWidth="1"/>
    <col min="2" max="2" width="6.5703125" customWidth="1"/>
    <col min="3" max="4" width="15.42578125" style="3" customWidth="1"/>
    <col min="5" max="6" width="15.140625" style="3" customWidth="1"/>
    <col min="7" max="7" width="15.42578125" style="3" customWidth="1"/>
    <col min="8" max="8" width="11.28515625" customWidth="1"/>
    <col min="9" max="9" width="9.7109375" customWidth="1"/>
  </cols>
  <sheetData>
    <row r="1" spans="1:9" ht="54.75" customHeight="1">
      <c r="A1" s="54" t="s">
        <v>95</v>
      </c>
      <c r="B1" s="55"/>
      <c r="C1" s="55"/>
      <c r="D1" s="55"/>
      <c r="E1" s="55"/>
      <c r="F1" s="55"/>
      <c r="G1" s="55"/>
      <c r="H1" s="55"/>
      <c r="I1" s="55"/>
    </row>
    <row r="2" spans="1:9">
      <c r="A2" s="9"/>
      <c r="B2" s="6"/>
      <c r="C2" s="7"/>
      <c r="D2" s="7"/>
      <c r="E2" s="7"/>
      <c r="F2" s="7"/>
      <c r="G2" s="7" t="s">
        <v>52</v>
      </c>
      <c r="H2" s="6"/>
      <c r="I2" s="6"/>
    </row>
    <row r="3" spans="1:9">
      <c r="A3" s="9"/>
      <c r="B3" s="6"/>
      <c r="C3" s="7"/>
      <c r="D3" s="7"/>
      <c r="E3" s="7"/>
      <c r="F3" s="7"/>
      <c r="G3" s="7"/>
      <c r="H3" s="6"/>
      <c r="I3" s="6"/>
    </row>
    <row r="4" spans="1:9" ht="15" customHeight="1">
      <c r="A4" s="58" t="s">
        <v>0</v>
      </c>
      <c r="B4" s="58" t="s">
        <v>1</v>
      </c>
      <c r="C4" s="59" t="s">
        <v>90</v>
      </c>
      <c r="D4" s="59" t="s">
        <v>91</v>
      </c>
      <c r="E4" s="59" t="s">
        <v>51</v>
      </c>
      <c r="F4" s="59"/>
      <c r="G4" s="59"/>
      <c r="H4" s="56" t="s">
        <v>92</v>
      </c>
      <c r="I4" s="56" t="s">
        <v>93</v>
      </c>
    </row>
    <row r="5" spans="1:9" ht="43.5" customHeight="1">
      <c r="A5" s="58"/>
      <c r="B5" s="58"/>
      <c r="C5" s="59"/>
      <c r="D5" s="59"/>
      <c r="E5" s="34" t="s">
        <v>96</v>
      </c>
      <c r="F5" s="34" t="s">
        <v>97</v>
      </c>
      <c r="G5" s="33" t="s">
        <v>94</v>
      </c>
      <c r="H5" s="56"/>
      <c r="I5" s="56"/>
    </row>
    <row r="6" spans="1:9" ht="15.75">
      <c r="A6" s="1" t="s">
        <v>2</v>
      </c>
      <c r="B6" s="2"/>
      <c r="C6" s="18">
        <f>C7+C13+C19+C24+C26+C28+C31+C36+C43+C45+C50+C58+C62+C68+C75+C77+C81</f>
        <v>930082364.05000019</v>
      </c>
      <c r="D6" s="18">
        <f>D7+D13+D19+D24+D26+D28+D31+D36+D43+D45+D50+D58+D62+D68+D75+D77+D81</f>
        <v>776239482.96000004</v>
      </c>
      <c r="E6" s="18">
        <f>E7+E13+E19+E24+E26+E28+E31+E36+E43+E45+E50+E58+E62+E68+E75+E77+E81</f>
        <v>356840777.27999991</v>
      </c>
      <c r="F6" s="18">
        <f>F7+F13+F19+F24+F26+F28+F31+F36+F43+F45+F50+F58+F62+F68+F75+F77+F81</f>
        <v>381895592.61000001</v>
      </c>
      <c r="G6" s="17">
        <f>G7+G13+G19+G24+G26+G28+G31+G36+G43+G45+G50+G58+G62+G68+G75+G77+G81</f>
        <v>25054815.330000013</v>
      </c>
      <c r="H6" s="8">
        <f>E6/C6</f>
        <v>0.383665781733731</v>
      </c>
      <c r="I6" s="8">
        <f>F6/D6</f>
        <v>0.49198166415567302</v>
      </c>
    </row>
    <row r="7" spans="1:9" ht="57.75" customHeight="1">
      <c r="A7" s="10" t="s">
        <v>3</v>
      </c>
      <c r="B7" s="5">
        <v>1</v>
      </c>
      <c r="C7" s="18">
        <f t="shared" ref="C7" si="0">C8+C10+C12</f>
        <v>42087823.370000005</v>
      </c>
      <c r="D7" s="18">
        <f t="shared" ref="D7:F7" si="1">D8+D10+D12</f>
        <v>54963470.240000002</v>
      </c>
      <c r="E7" s="18">
        <f t="shared" ref="E7" si="2">E8+E10+E12</f>
        <v>17741709.350000001</v>
      </c>
      <c r="F7" s="18">
        <f t="shared" si="1"/>
        <v>19845546.620000001</v>
      </c>
      <c r="G7" s="17">
        <f>F7-E7</f>
        <v>2103837.2699999996</v>
      </c>
      <c r="H7" s="8">
        <f>E7/C7</f>
        <v>0.4215401968885425</v>
      </c>
      <c r="I7" s="8">
        <f>F7/D7</f>
        <v>0.36106793354465605</v>
      </c>
    </row>
    <row r="8" spans="1:9">
      <c r="A8" s="35" t="s">
        <v>53</v>
      </c>
      <c r="B8" s="49" t="s">
        <v>4</v>
      </c>
      <c r="C8" s="38">
        <v>17937848.350000001</v>
      </c>
      <c r="D8" s="38">
        <v>36433023.240000002</v>
      </c>
      <c r="E8" s="38">
        <v>6405589.8200000003</v>
      </c>
      <c r="F8" s="38">
        <v>12975600.300000001</v>
      </c>
      <c r="G8" s="38">
        <f t="shared" ref="G8:G72" si="3">F8-E8</f>
        <v>6570010.4800000004</v>
      </c>
      <c r="H8" s="46">
        <f t="shared" ref="H8:I23" si="4">E8/C8</f>
        <v>0.35709911774340536</v>
      </c>
      <c r="I8" s="46">
        <f t="shared" si="4"/>
        <v>0.35614942560555951</v>
      </c>
    </row>
    <row r="9" spans="1:9" ht="62.25" customHeight="1">
      <c r="A9" s="36"/>
      <c r="B9" s="57"/>
      <c r="C9" s="39"/>
      <c r="D9" s="39"/>
      <c r="E9" s="39"/>
      <c r="F9" s="39"/>
      <c r="G9" s="39"/>
      <c r="H9" s="48"/>
      <c r="I9" s="48"/>
    </row>
    <row r="10" spans="1:9">
      <c r="A10" s="44" t="s">
        <v>5</v>
      </c>
      <c r="B10" s="37" t="s">
        <v>6</v>
      </c>
      <c r="C10" s="38">
        <v>20087823.489999998</v>
      </c>
      <c r="D10" s="38">
        <v>17945165</v>
      </c>
      <c r="E10" s="38">
        <v>8533172.9900000002</v>
      </c>
      <c r="F10" s="38">
        <v>6510132.4299999997</v>
      </c>
      <c r="G10" s="38">
        <f>F10-E10</f>
        <v>-2023040.5600000005</v>
      </c>
      <c r="H10" s="46">
        <f>E10/C10</f>
        <v>0.42479330795832282</v>
      </c>
      <c r="I10" s="46">
        <f t="shared" si="4"/>
        <v>0.36277919038359357</v>
      </c>
    </row>
    <row r="11" spans="1:9" ht="76.5" customHeight="1">
      <c r="A11" s="44"/>
      <c r="B11" s="37"/>
      <c r="C11" s="39"/>
      <c r="D11" s="39"/>
      <c r="E11" s="39"/>
      <c r="F11" s="39"/>
      <c r="G11" s="39"/>
      <c r="H11" s="48"/>
      <c r="I11" s="48"/>
    </row>
    <row r="12" spans="1:9" ht="96.75" customHeight="1">
      <c r="A12" s="11" t="s">
        <v>7</v>
      </c>
      <c r="B12" s="4" t="s">
        <v>8</v>
      </c>
      <c r="C12" s="17">
        <v>4062151.53</v>
      </c>
      <c r="D12" s="17">
        <v>585282</v>
      </c>
      <c r="E12" s="17">
        <v>2802946.54</v>
      </c>
      <c r="F12" s="17">
        <v>359813.89</v>
      </c>
      <c r="G12" s="17">
        <f t="shared" si="3"/>
        <v>-2443132.65</v>
      </c>
      <c r="H12" s="8">
        <f>E12/C12</f>
        <v>0.69001525898271943</v>
      </c>
      <c r="I12" s="8">
        <f t="shared" si="4"/>
        <v>0.61477012790415564</v>
      </c>
    </row>
    <row r="13" spans="1:9">
      <c r="A13" s="40" t="s">
        <v>54</v>
      </c>
      <c r="B13" s="41">
        <v>2</v>
      </c>
      <c r="C13" s="42">
        <f t="shared" ref="C13" si="5">C15+C16+C18</f>
        <v>106796975</v>
      </c>
      <c r="D13" s="42">
        <f t="shared" ref="D13:F13" si="6">D15+D16+D18</f>
        <v>72702935</v>
      </c>
      <c r="E13" s="42">
        <f t="shared" ref="E13" si="7">E15+E16+E18</f>
        <v>42721304.109999999</v>
      </c>
      <c r="F13" s="42">
        <f t="shared" si="6"/>
        <v>46543346.049999997</v>
      </c>
      <c r="G13" s="42">
        <f t="shared" si="3"/>
        <v>3822041.9399999976</v>
      </c>
      <c r="H13" s="46">
        <f>E13/C13</f>
        <v>0.40002354102258048</v>
      </c>
      <c r="I13" s="46">
        <f t="shared" si="4"/>
        <v>0.64018524217763695</v>
      </c>
    </row>
    <row r="14" spans="1:9" ht="43.5" customHeight="1">
      <c r="A14" s="40"/>
      <c r="B14" s="41"/>
      <c r="C14" s="43"/>
      <c r="D14" s="43"/>
      <c r="E14" s="43"/>
      <c r="F14" s="43"/>
      <c r="G14" s="43"/>
      <c r="H14" s="48"/>
      <c r="I14" s="48"/>
    </row>
    <row r="15" spans="1:9" ht="114" customHeight="1">
      <c r="A15" s="21" t="s">
        <v>55</v>
      </c>
      <c r="B15" s="4" t="s">
        <v>9</v>
      </c>
      <c r="C15" s="17">
        <v>3772400</v>
      </c>
      <c r="D15" s="17">
        <v>2761275</v>
      </c>
      <c r="E15" s="17">
        <v>1707865.74</v>
      </c>
      <c r="F15" s="17">
        <v>1378518.66</v>
      </c>
      <c r="G15" s="17">
        <f t="shared" si="3"/>
        <v>-329347.08000000007</v>
      </c>
      <c r="H15" s="8">
        <f>E15/C15</f>
        <v>0.452726577245255</v>
      </c>
      <c r="I15" s="8">
        <f t="shared" si="4"/>
        <v>0.49923265882608575</v>
      </c>
    </row>
    <row r="16" spans="1:9">
      <c r="A16" s="44" t="s">
        <v>10</v>
      </c>
      <c r="B16" s="37" t="s">
        <v>11</v>
      </c>
      <c r="C16" s="38">
        <v>77913354</v>
      </c>
      <c r="D16" s="38">
        <v>44953845</v>
      </c>
      <c r="E16" s="38">
        <v>35974956.509999998</v>
      </c>
      <c r="F16" s="38">
        <v>28915391.100000001</v>
      </c>
      <c r="G16" s="38">
        <f>F16-E16</f>
        <v>-7059565.4099999964</v>
      </c>
      <c r="H16" s="46">
        <f>E16/C16</f>
        <v>0.46173030248447522</v>
      </c>
      <c r="I16" s="46">
        <f>F16/D16</f>
        <v>0.64322398006221715</v>
      </c>
    </row>
    <row r="17" spans="1:9" ht="75.75" customHeight="1">
      <c r="A17" s="44"/>
      <c r="B17" s="37"/>
      <c r="C17" s="39"/>
      <c r="D17" s="39"/>
      <c r="E17" s="39"/>
      <c r="F17" s="39"/>
      <c r="G17" s="39"/>
      <c r="H17" s="48"/>
      <c r="I17" s="48"/>
    </row>
    <row r="18" spans="1:9" ht="94.5" customHeight="1">
      <c r="A18" s="11" t="s">
        <v>12</v>
      </c>
      <c r="B18" s="4" t="s">
        <v>13</v>
      </c>
      <c r="C18" s="17">
        <v>25111221</v>
      </c>
      <c r="D18" s="17">
        <v>24987815</v>
      </c>
      <c r="E18" s="17">
        <v>5038481.8600000003</v>
      </c>
      <c r="F18" s="17">
        <v>16249436.289999999</v>
      </c>
      <c r="G18" s="17">
        <f t="shared" si="3"/>
        <v>11210954.43</v>
      </c>
      <c r="H18" s="8">
        <f t="shared" ref="H18:I58" si="8">E18/C18</f>
        <v>0.20064662964815611</v>
      </c>
      <c r="I18" s="8">
        <f t="shared" si="4"/>
        <v>0.65029440509304226</v>
      </c>
    </row>
    <row r="19" spans="1:9" ht="61.5" customHeight="1">
      <c r="A19" s="20" t="s">
        <v>56</v>
      </c>
      <c r="B19" s="5">
        <v>3</v>
      </c>
      <c r="C19" s="18">
        <f t="shared" ref="C19" si="9">C20+C21+C23</f>
        <v>631328286.24000013</v>
      </c>
      <c r="D19" s="18">
        <f t="shared" ref="D19:G19" si="10">D20+D21+D23</f>
        <v>478465145.10999995</v>
      </c>
      <c r="E19" s="18">
        <f t="shared" ref="E19" si="11">E20+E21+E23</f>
        <v>275109375.39999998</v>
      </c>
      <c r="F19" s="18">
        <f t="shared" si="10"/>
        <v>246289456.00999999</v>
      </c>
      <c r="G19" s="18">
        <f t="shared" si="10"/>
        <v>-28819919.389999982</v>
      </c>
      <c r="H19" s="19">
        <f t="shared" si="8"/>
        <v>0.4357627899717087</v>
      </c>
      <c r="I19" s="19">
        <f t="shared" si="4"/>
        <v>0.51474900215224162</v>
      </c>
    </row>
    <row r="20" spans="1:9" ht="140.25" customHeight="1">
      <c r="A20" s="21" t="s">
        <v>57</v>
      </c>
      <c r="B20" s="4" t="s">
        <v>14</v>
      </c>
      <c r="C20" s="17">
        <v>14213343.449999999</v>
      </c>
      <c r="D20" s="17">
        <v>5214846</v>
      </c>
      <c r="E20" s="17">
        <v>8780746.2200000007</v>
      </c>
      <c r="F20" s="17">
        <v>2066293.54</v>
      </c>
      <c r="G20" s="17">
        <f t="shared" si="3"/>
        <v>-6714452.6800000006</v>
      </c>
      <c r="H20" s="8">
        <f t="shared" si="8"/>
        <v>0.61778189283113405</v>
      </c>
      <c r="I20" s="8">
        <f t="shared" si="4"/>
        <v>0.39623289738565626</v>
      </c>
    </row>
    <row r="21" spans="1:9">
      <c r="A21" s="44" t="s">
        <v>58</v>
      </c>
      <c r="B21" s="37" t="s">
        <v>15</v>
      </c>
      <c r="C21" s="38">
        <v>607536159.20000005</v>
      </c>
      <c r="D21" s="38">
        <v>455788771.58999997</v>
      </c>
      <c r="E21" s="38">
        <v>262104647.78999999</v>
      </c>
      <c r="F21" s="38">
        <v>239259023.71000001</v>
      </c>
      <c r="G21" s="38">
        <f>F21-E21</f>
        <v>-22845624.079999983</v>
      </c>
      <c r="H21" s="46">
        <f>E21/C21</f>
        <v>0.43142230107774626</v>
      </c>
      <c r="I21" s="46">
        <f>F21/D21</f>
        <v>0.52493400150107905</v>
      </c>
    </row>
    <row r="22" spans="1:9" ht="65.25" customHeight="1">
      <c r="A22" s="44"/>
      <c r="B22" s="37"/>
      <c r="C22" s="39"/>
      <c r="D22" s="39"/>
      <c r="E22" s="39"/>
      <c r="F22" s="39"/>
      <c r="G22" s="39"/>
      <c r="H22" s="48"/>
      <c r="I22" s="48"/>
    </row>
    <row r="23" spans="1:9" ht="94.5" customHeight="1">
      <c r="A23" s="21" t="s">
        <v>59</v>
      </c>
      <c r="B23" s="4" t="s">
        <v>16</v>
      </c>
      <c r="C23" s="17">
        <v>9578783.5899999999</v>
      </c>
      <c r="D23" s="17">
        <v>17461527.52</v>
      </c>
      <c r="E23" s="17">
        <v>4223981.3899999997</v>
      </c>
      <c r="F23" s="17">
        <v>4964138.76</v>
      </c>
      <c r="G23" s="17">
        <f t="shared" si="3"/>
        <v>740157.37000000011</v>
      </c>
      <c r="H23" s="8">
        <f t="shared" si="8"/>
        <v>0.4409726298034049</v>
      </c>
      <c r="I23" s="8">
        <f t="shared" si="4"/>
        <v>0.28429006307232851</v>
      </c>
    </row>
    <row r="24" spans="1:9" ht="61.5" customHeight="1">
      <c r="A24" s="10" t="s">
        <v>17</v>
      </c>
      <c r="B24" s="5">
        <v>4</v>
      </c>
      <c r="C24" s="18">
        <f t="shared" ref="C24:G24" si="12">C25</f>
        <v>285000</v>
      </c>
      <c r="D24" s="18">
        <f t="shared" si="12"/>
        <v>285000</v>
      </c>
      <c r="E24" s="18">
        <f t="shared" si="12"/>
        <v>10000</v>
      </c>
      <c r="F24" s="18">
        <f t="shared" si="12"/>
        <v>40000</v>
      </c>
      <c r="G24" s="17">
        <f t="shared" si="12"/>
        <v>30000</v>
      </c>
      <c r="H24" s="8">
        <f t="shared" si="8"/>
        <v>3.5087719298245612E-2</v>
      </c>
      <c r="I24" s="8">
        <f t="shared" si="8"/>
        <v>0.14035087719298245</v>
      </c>
    </row>
    <row r="25" spans="1:9" ht="78" customHeight="1">
      <c r="A25" s="26" t="s">
        <v>60</v>
      </c>
      <c r="B25" s="25" t="s">
        <v>88</v>
      </c>
      <c r="C25" s="17">
        <v>285000</v>
      </c>
      <c r="D25" s="17">
        <v>285000</v>
      </c>
      <c r="E25" s="17">
        <v>10000</v>
      </c>
      <c r="F25" s="17">
        <v>40000</v>
      </c>
      <c r="G25" s="17">
        <f t="shared" si="3"/>
        <v>30000</v>
      </c>
      <c r="H25" s="8">
        <f t="shared" si="8"/>
        <v>3.5087719298245612E-2</v>
      </c>
      <c r="I25" s="8">
        <f t="shared" si="8"/>
        <v>0.14035087719298245</v>
      </c>
    </row>
    <row r="26" spans="1:9" ht="74.25" customHeight="1">
      <c r="A26" s="10" t="s">
        <v>18</v>
      </c>
      <c r="B26" s="5">
        <v>5</v>
      </c>
      <c r="C26" s="18">
        <f t="shared" ref="C26:G26" si="13">C27</f>
        <v>90000</v>
      </c>
      <c r="D26" s="18">
        <f t="shared" si="13"/>
        <v>50000</v>
      </c>
      <c r="E26" s="18">
        <f t="shared" si="13"/>
        <v>0</v>
      </c>
      <c r="F26" s="18">
        <f t="shared" si="13"/>
        <v>0</v>
      </c>
      <c r="G26" s="17">
        <f t="shared" si="13"/>
        <v>0</v>
      </c>
      <c r="H26" s="8">
        <f t="shared" si="8"/>
        <v>0</v>
      </c>
      <c r="I26" s="8">
        <f t="shared" si="8"/>
        <v>0</v>
      </c>
    </row>
    <row r="27" spans="1:9" ht="121.5" customHeight="1">
      <c r="A27" s="21" t="s">
        <v>62</v>
      </c>
      <c r="B27" s="4" t="s">
        <v>19</v>
      </c>
      <c r="C27" s="17">
        <v>90000</v>
      </c>
      <c r="D27" s="17">
        <v>50000</v>
      </c>
      <c r="E27" s="17"/>
      <c r="F27" s="17"/>
      <c r="G27" s="17">
        <f t="shared" si="3"/>
        <v>0</v>
      </c>
      <c r="H27" s="8">
        <f t="shared" si="8"/>
        <v>0</v>
      </c>
      <c r="I27" s="8">
        <f t="shared" si="8"/>
        <v>0</v>
      </c>
    </row>
    <row r="28" spans="1:9" ht="60" customHeight="1">
      <c r="A28" s="20" t="s">
        <v>61</v>
      </c>
      <c r="B28" s="5">
        <v>6</v>
      </c>
      <c r="C28" s="18">
        <f t="shared" ref="C28" si="14">C29+C30</f>
        <v>2055000</v>
      </c>
      <c r="D28" s="18">
        <f t="shared" ref="D28:F28" si="15">D29+D30</f>
        <v>798300</v>
      </c>
      <c r="E28" s="18">
        <f t="shared" ref="E28" si="16">E29+E30</f>
        <v>0</v>
      </c>
      <c r="F28" s="18">
        <f t="shared" si="15"/>
        <v>0</v>
      </c>
      <c r="G28" s="17">
        <f t="shared" ref="G28" si="17">G29</f>
        <v>0</v>
      </c>
      <c r="H28" s="8">
        <f t="shared" si="8"/>
        <v>0</v>
      </c>
      <c r="I28" s="8">
        <f t="shared" si="8"/>
        <v>0</v>
      </c>
    </row>
    <row r="29" spans="1:9" ht="93" customHeight="1">
      <c r="A29" s="21" t="s">
        <v>63</v>
      </c>
      <c r="B29" s="4" t="s">
        <v>20</v>
      </c>
      <c r="C29" s="17">
        <v>2055000</v>
      </c>
      <c r="D29" s="17">
        <v>0</v>
      </c>
      <c r="E29" s="17"/>
      <c r="F29" s="17"/>
      <c r="G29" s="17">
        <f t="shared" si="3"/>
        <v>0</v>
      </c>
      <c r="H29" s="8">
        <f t="shared" si="8"/>
        <v>0</v>
      </c>
      <c r="I29" s="8" t="e">
        <f t="shared" si="8"/>
        <v>#DIV/0!</v>
      </c>
    </row>
    <row r="30" spans="1:9" ht="93" customHeight="1">
      <c r="A30" s="24" t="s">
        <v>87</v>
      </c>
      <c r="B30" s="22">
        <v>62</v>
      </c>
      <c r="C30" s="17"/>
      <c r="D30" s="17">
        <v>798300</v>
      </c>
      <c r="E30" s="17"/>
      <c r="F30" s="17"/>
      <c r="G30" s="17"/>
      <c r="H30" s="23"/>
      <c r="I30" s="23">
        <f t="shared" si="8"/>
        <v>0</v>
      </c>
    </row>
    <row r="31" spans="1:9" ht="62.25" customHeight="1">
      <c r="A31" s="20" t="s">
        <v>64</v>
      </c>
      <c r="B31" s="5">
        <v>7</v>
      </c>
      <c r="C31" s="18">
        <f t="shared" ref="C31" si="18">C32+C33</f>
        <v>3816614.2</v>
      </c>
      <c r="D31" s="18">
        <f t="shared" ref="D31:G31" si="19">D32+D33</f>
        <v>4419303.32</v>
      </c>
      <c r="E31" s="18">
        <f t="shared" ref="E31" si="20">E32+E33</f>
        <v>1330132.78</v>
      </c>
      <c r="F31" s="18">
        <f t="shared" si="19"/>
        <v>1692865.01</v>
      </c>
      <c r="G31" s="17">
        <f t="shared" si="19"/>
        <v>362732.2300000001</v>
      </c>
      <c r="H31" s="8">
        <f t="shared" si="8"/>
        <v>0.3485111961277092</v>
      </c>
      <c r="I31" s="8">
        <f t="shared" si="8"/>
        <v>0.38306151160495583</v>
      </c>
    </row>
    <row r="32" spans="1:9" ht="96.75" customHeight="1">
      <c r="A32" s="21" t="s">
        <v>65</v>
      </c>
      <c r="B32" s="4" t="s">
        <v>21</v>
      </c>
      <c r="C32" s="17">
        <v>180214.2</v>
      </c>
      <c r="D32" s="17">
        <v>237120.48</v>
      </c>
      <c r="E32" s="17">
        <v>90107.1</v>
      </c>
      <c r="F32" s="17">
        <v>118560.24</v>
      </c>
      <c r="G32" s="17">
        <f t="shared" si="3"/>
        <v>28453.14</v>
      </c>
      <c r="H32" s="8">
        <f t="shared" si="8"/>
        <v>0.5</v>
      </c>
      <c r="I32" s="8">
        <f t="shared" si="8"/>
        <v>0.5</v>
      </c>
    </row>
    <row r="33" spans="1:9">
      <c r="A33" s="51" t="s">
        <v>22</v>
      </c>
      <c r="B33" s="41" t="s">
        <v>23</v>
      </c>
      <c r="C33" s="38">
        <v>3636400</v>
      </c>
      <c r="D33" s="38">
        <v>4182182.84</v>
      </c>
      <c r="E33" s="38">
        <v>1240025.68</v>
      </c>
      <c r="F33" s="38">
        <v>1574304.77</v>
      </c>
      <c r="G33" s="38">
        <f t="shared" si="3"/>
        <v>334279.09000000008</v>
      </c>
      <c r="H33" s="46">
        <f t="shared" si="8"/>
        <v>0.34100365196348037</v>
      </c>
      <c r="I33" s="46">
        <f t="shared" si="8"/>
        <v>0.37643135898859936</v>
      </c>
    </row>
    <row r="34" spans="1:9">
      <c r="A34" s="52"/>
      <c r="B34" s="41"/>
      <c r="C34" s="45"/>
      <c r="D34" s="45"/>
      <c r="E34" s="45"/>
      <c r="F34" s="45"/>
      <c r="G34" s="45"/>
      <c r="H34" s="47"/>
      <c r="I34" s="47"/>
    </row>
    <row r="35" spans="1:9" ht="78.75" customHeight="1">
      <c r="A35" s="53"/>
      <c r="B35" s="41"/>
      <c r="C35" s="39"/>
      <c r="D35" s="39"/>
      <c r="E35" s="39"/>
      <c r="F35" s="39"/>
      <c r="G35" s="39"/>
      <c r="H35" s="48"/>
      <c r="I35" s="48"/>
    </row>
    <row r="36" spans="1:9" ht="107.25" customHeight="1">
      <c r="A36" s="20" t="s">
        <v>66</v>
      </c>
      <c r="B36" s="5">
        <v>8</v>
      </c>
      <c r="C36" s="18">
        <f t="shared" ref="C36" si="21">C37+C38+C40</f>
        <v>3947500</v>
      </c>
      <c r="D36" s="18">
        <f t="shared" ref="D36:G36" si="22">D37+D38+D40</f>
        <v>4281736</v>
      </c>
      <c r="E36" s="18">
        <f t="shared" ref="E36" si="23">E37+E38+E40</f>
        <v>1032818</v>
      </c>
      <c r="F36" s="18">
        <f t="shared" si="22"/>
        <v>1404961.06</v>
      </c>
      <c r="G36" s="17">
        <f t="shared" si="22"/>
        <v>372143.06000000006</v>
      </c>
      <c r="H36" s="8">
        <f t="shared" si="8"/>
        <v>0.26163850538315392</v>
      </c>
      <c r="I36" s="8">
        <f t="shared" si="8"/>
        <v>0.32812883839638879</v>
      </c>
    </row>
    <row r="37" spans="1:9" ht="138" customHeight="1">
      <c r="A37" s="21" t="s">
        <v>67</v>
      </c>
      <c r="B37" s="4" t="s">
        <v>24</v>
      </c>
      <c r="C37" s="17">
        <v>254000</v>
      </c>
      <c r="D37" s="17">
        <v>254000</v>
      </c>
      <c r="E37" s="17">
        <v>73480</v>
      </c>
      <c r="F37" s="17">
        <v>66690</v>
      </c>
      <c r="G37" s="17">
        <f t="shared" si="3"/>
        <v>-6790</v>
      </c>
      <c r="H37" s="8">
        <f t="shared" si="8"/>
        <v>0.28929133858267714</v>
      </c>
      <c r="I37" s="8">
        <f t="shared" si="8"/>
        <v>0.26255905511811023</v>
      </c>
    </row>
    <row r="38" spans="1:9">
      <c r="A38" s="44" t="s">
        <v>25</v>
      </c>
      <c r="B38" s="49" t="s">
        <v>26</v>
      </c>
      <c r="C38" s="38">
        <v>365000</v>
      </c>
      <c r="D38" s="38">
        <v>365000</v>
      </c>
      <c r="E38" s="38">
        <v>140338</v>
      </c>
      <c r="F38" s="38">
        <v>223679</v>
      </c>
      <c r="G38" s="38">
        <f t="shared" si="3"/>
        <v>83341</v>
      </c>
      <c r="H38" s="46">
        <f t="shared" si="8"/>
        <v>0.38448767123287669</v>
      </c>
      <c r="I38" s="46">
        <f t="shared" si="8"/>
        <v>0.61281917808219177</v>
      </c>
    </row>
    <row r="39" spans="1:9" ht="123.75" customHeight="1">
      <c r="A39" s="44"/>
      <c r="B39" s="50"/>
      <c r="C39" s="39"/>
      <c r="D39" s="39"/>
      <c r="E39" s="39"/>
      <c r="F39" s="39"/>
      <c r="G39" s="39"/>
      <c r="H39" s="48"/>
      <c r="I39" s="48"/>
    </row>
    <row r="40" spans="1:9">
      <c r="A40" s="44" t="s">
        <v>68</v>
      </c>
      <c r="B40" s="37" t="s">
        <v>27</v>
      </c>
      <c r="C40" s="38">
        <v>3328500</v>
      </c>
      <c r="D40" s="38">
        <v>3662736</v>
      </c>
      <c r="E40" s="38">
        <v>819000</v>
      </c>
      <c r="F40" s="38">
        <v>1114592.06</v>
      </c>
      <c r="G40" s="38">
        <f t="shared" si="3"/>
        <v>295592.06000000006</v>
      </c>
      <c r="H40" s="46">
        <f t="shared" si="8"/>
        <v>0.24605678233438485</v>
      </c>
      <c r="I40" s="46">
        <f t="shared" si="8"/>
        <v>0.30430586861843167</v>
      </c>
    </row>
    <row r="41" spans="1:9">
      <c r="A41" s="44"/>
      <c r="B41" s="37"/>
      <c r="C41" s="45"/>
      <c r="D41" s="45"/>
      <c r="E41" s="45"/>
      <c r="F41" s="45"/>
      <c r="G41" s="45"/>
      <c r="H41" s="47"/>
      <c r="I41" s="47"/>
    </row>
    <row r="42" spans="1:9" ht="123" customHeight="1">
      <c r="A42" s="44"/>
      <c r="B42" s="37"/>
      <c r="C42" s="39"/>
      <c r="D42" s="39"/>
      <c r="E42" s="39"/>
      <c r="F42" s="39"/>
      <c r="G42" s="39"/>
      <c r="H42" s="48"/>
      <c r="I42" s="48"/>
    </row>
    <row r="43" spans="1:9" ht="42.75" customHeight="1">
      <c r="A43" s="12" t="s">
        <v>28</v>
      </c>
      <c r="B43" s="5">
        <v>9</v>
      </c>
      <c r="C43" s="18">
        <f t="shared" ref="C43:G43" si="24">C44</f>
        <v>482767</v>
      </c>
      <c r="D43" s="18">
        <f t="shared" si="24"/>
        <v>2159296</v>
      </c>
      <c r="E43" s="18">
        <f t="shared" si="24"/>
        <v>195389.8</v>
      </c>
      <c r="F43" s="18">
        <f t="shared" si="24"/>
        <v>457515.38</v>
      </c>
      <c r="G43" s="18">
        <f t="shared" si="24"/>
        <v>262125.58000000002</v>
      </c>
      <c r="H43" s="8">
        <f t="shared" si="8"/>
        <v>0.40472898934682772</v>
      </c>
      <c r="I43" s="8">
        <f t="shared" si="8"/>
        <v>0.21188173367616112</v>
      </c>
    </row>
    <row r="44" spans="1:9" ht="72.75" customHeight="1">
      <c r="A44" s="13" t="s">
        <v>29</v>
      </c>
      <c r="B44" s="4" t="s">
        <v>30</v>
      </c>
      <c r="C44" s="17">
        <v>482767</v>
      </c>
      <c r="D44" s="17">
        <v>2159296</v>
      </c>
      <c r="E44" s="17">
        <v>195389.8</v>
      </c>
      <c r="F44" s="17">
        <v>457515.38</v>
      </c>
      <c r="G44" s="17">
        <f t="shared" si="3"/>
        <v>262125.58000000002</v>
      </c>
      <c r="H44" s="8">
        <f t="shared" si="8"/>
        <v>0.40472898934682772</v>
      </c>
      <c r="I44" s="8">
        <f t="shared" si="8"/>
        <v>0.21188173367616112</v>
      </c>
    </row>
    <row r="45" spans="1:9" ht="60" customHeight="1">
      <c r="A45" s="20" t="s">
        <v>69</v>
      </c>
      <c r="B45" s="5">
        <v>10</v>
      </c>
      <c r="C45" s="18">
        <f t="shared" ref="C45" si="25">C46+C49</f>
        <v>949610.27</v>
      </c>
      <c r="D45" s="18">
        <f t="shared" ref="D45:G45" si="26">D46+D49</f>
        <v>929085</v>
      </c>
      <c r="E45" s="18">
        <f t="shared" ref="E45" si="27">E46+E49</f>
        <v>420808.67</v>
      </c>
      <c r="F45" s="18">
        <f t="shared" si="26"/>
        <v>469832.82</v>
      </c>
      <c r="G45" s="18">
        <f t="shared" si="26"/>
        <v>49024.150000000023</v>
      </c>
      <c r="H45" s="8">
        <f t="shared" si="8"/>
        <v>0.44313828872132982</v>
      </c>
      <c r="I45" s="8">
        <f t="shared" si="8"/>
        <v>0.50569411840681966</v>
      </c>
    </row>
    <row r="46" spans="1:9">
      <c r="A46" s="44" t="s">
        <v>70</v>
      </c>
      <c r="B46" s="37" t="s">
        <v>31</v>
      </c>
      <c r="C46" s="38">
        <v>650049.27</v>
      </c>
      <c r="D46" s="38">
        <v>622375</v>
      </c>
      <c r="E46" s="38">
        <v>271024.67</v>
      </c>
      <c r="F46" s="38">
        <v>316472.82</v>
      </c>
      <c r="G46" s="38">
        <f t="shared" si="3"/>
        <v>45448.150000000023</v>
      </c>
      <c r="H46" s="46">
        <f t="shared" si="8"/>
        <v>0.41692942751862483</v>
      </c>
      <c r="I46" s="46">
        <f t="shared" si="8"/>
        <v>0.50849217915244027</v>
      </c>
    </row>
    <row r="47" spans="1:9">
      <c r="A47" s="44"/>
      <c r="B47" s="37"/>
      <c r="C47" s="45"/>
      <c r="D47" s="45"/>
      <c r="E47" s="45"/>
      <c r="F47" s="45"/>
      <c r="G47" s="45"/>
      <c r="H47" s="47"/>
      <c r="I47" s="47"/>
    </row>
    <row r="48" spans="1:9" ht="61.5" customHeight="1">
      <c r="A48" s="44"/>
      <c r="B48" s="37"/>
      <c r="C48" s="39"/>
      <c r="D48" s="39"/>
      <c r="E48" s="39"/>
      <c r="F48" s="39"/>
      <c r="G48" s="39"/>
      <c r="H48" s="48"/>
      <c r="I48" s="48"/>
    </row>
    <row r="49" spans="1:9" ht="108.75" customHeight="1">
      <c r="A49" s="21" t="s">
        <v>71</v>
      </c>
      <c r="B49" s="5">
        <v>102</v>
      </c>
      <c r="C49" s="17">
        <v>299561</v>
      </c>
      <c r="D49" s="17">
        <v>306710</v>
      </c>
      <c r="E49" s="17">
        <v>149784</v>
      </c>
      <c r="F49" s="17">
        <v>153360</v>
      </c>
      <c r="G49" s="17">
        <f t="shared" si="3"/>
        <v>3576</v>
      </c>
      <c r="H49" s="8">
        <f t="shared" si="8"/>
        <v>0.50001168376390781</v>
      </c>
      <c r="I49" s="8">
        <f t="shared" si="8"/>
        <v>0.50001630204427638</v>
      </c>
    </row>
    <row r="50" spans="1:9">
      <c r="A50" s="40" t="s">
        <v>72</v>
      </c>
      <c r="B50" s="41">
        <v>11</v>
      </c>
      <c r="C50" s="42">
        <f t="shared" ref="C50" si="28">C52+C55+C57</f>
        <v>90504608.730000004</v>
      </c>
      <c r="D50" s="42">
        <f t="shared" ref="D50:G50" si="29">D52+D55+D57</f>
        <v>107737375.06</v>
      </c>
      <c r="E50" s="42">
        <f t="shared" ref="E50" si="30">E52+E55+E57</f>
        <v>3654533.1500000004</v>
      </c>
      <c r="F50" s="42">
        <f t="shared" si="29"/>
        <v>43304522.560000002</v>
      </c>
      <c r="G50" s="42">
        <f t="shared" si="29"/>
        <v>39649989.410000004</v>
      </c>
      <c r="H50" s="46">
        <f t="shared" si="8"/>
        <v>4.0379525432814943E-2</v>
      </c>
      <c r="I50" s="46">
        <f t="shared" si="8"/>
        <v>0.40194521665191202</v>
      </c>
    </row>
    <row r="51" spans="1:9" ht="72.75" customHeight="1">
      <c r="A51" s="40"/>
      <c r="B51" s="41"/>
      <c r="C51" s="43"/>
      <c r="D51" s="43"/>
      <c r="E51" s="43"/>
      <c r="F51" s="43"/>
      <c r="G51" s="43"/>
      <c r="H51" s="48"/>
      <c r="I51" s="48"/>
    </row>
    <row r="52" spans="1:9">
      <c r="A52" s="44" t="s">
        <v>73</v>
      </c>
      <c r="B52" s="37" t="s">
        <v>32</v>
      </c>
      <c r="C52" s="38">
        <v>89621045.730000004</v>
      </c>
      <c r="D52" s="38">
        <v>107145679.06</v>
      </c>
      <c r="E52" s="38">
        <v>3092870.49</v>
      </c>
      <c r="F52" s="38">
        <v>43157300.340000004</v>
      </c>
      <c r="G52" s="38">
        <f t="shared" si="3"/>
        <v>40064429.850000001</v>
      </c>
      <c r="H52" s="46">
        <f t="shared" si="8"/>
        <v>3.4510537840830885E-2</v>
      </c>
      <c r="I52" s="46">
        <f t="shared" si="8"/>
        <v>0.4027908611772627</v>
      </c>
    </row>
    <row r="53" spans="1:9">
      <c r="A53" s="44"/>
      <c r="B53" s="37"/>
      <c r="C53" s="45"/>
      <c r="D53" s="45"/>
      <c r="E53" s="45"/>
      <c r="F53" s="45"/>
      <c r="G53" s="45"/>
      <c r="H53" s="47"/>
      <c r="I53" s="47"/>
    </row>
    <row r="54" spans="1:9" ht="92.25" customHeight="1">
      <c r="A54" s="44"/>
      <c r="B54" s="37"/>
      <c r="C54" s="39"/>
      <c r="D54" s="39"/>
      <c r="E54" s="39"/>
      <c r="F54" s="39"/>
      <c r="G54" s="39"/>
      <c r="H54" s="48"/>
      <c r="I54" s="48"/>
    </row>
    <row r="55" spans="1:9" ht="66" customHeight="1">
      <c r="A55" s="35" t="s">
        <v>74</v>
      </c>
      <c r="B55" s="37" t="s">
        <v>33</v>
      </c>
      <c r="C55" s="38">
        <v>300000</v>
      </c>
      <c r="D55" s="38">
        <v>400000</v>
      </c>
      <c r="E55" s="38">
        <v>136666.66</v>
      </c>
      <c r="F55" s="38">
        <v>147222.22</v>
      </c>
      <c r="G55" s="38">
        <f t="shared" si="3"/>
        <v>10555.559999999998</v>
      </c>
      <c r="H55" s="46">
        <f t="shared" si="8"/>
        <v>0.45555553333333332</v>
      </c>
      <c r="I55" s="46">
        <f t="shared" si="8"/>
        <v>0.36805555000000001</v>
      </c>
    </row>
    <row r="56" spans="1:9" ht="63.75" customHeight="1">
      <c r="A56" s="36"/>
      <c r="B56" s="37"/>
      <c r="C56" s="39"/>
      <c r="D56" s="39"/>
      <c r="E56" s="39"/>
      <c r="F56" s="39"/>
      <c r="G56" s="39"/>
      <c r="H56" s="48"/>
      <c r="I56" s="48"/>
    </row>
    <row r="57" spans="1:9" ht="126" customHeight="1">
      <c r="A57" s="11" t="s">
        <v>34</v>
      </c>
      <c r="B57" s="4" t="s">
        <v>35</v>
      </c>
      <c r="C57" s="17">
        <v>583563</v>
      </c>
      <c r="D57" s="17">
        <v>191696</v>
      </c>
      <c r="E57" s="17">
        <v>424996</v>
      </c>
      <c r="F57" s="17"/>
      <c r="G57" s="17">
        <f t="shared" si="3"/>
        <v>-424996</v>
      </c>
      <c r="H57" s="8">
        <f t="shared" si="8"/>
        <v>0.72827783803976609</v>
      </c>
      <c r="I57" s="8">
        <f t="shared" si="8"/>
        <v>0</v>
      </c>
    </row>
    <row r="58" spans="1:9" ht="58.5" customHeight="1">
      <c r="A58" s="12" t="s">
        <v>75</v>
      </c>
      <c r="B58" s="5">
        <v>12</v>
      </c>
      <c r="C58" s="18">
        <f t="shared" ref="C58" si="31">C59+C60+C61</f>
        <v>1352196</v>
      </c>
      <c r="D58" s="18">
        <f t="shared" ref="D58:G58" si="32">D59+D60+D61</f>
        <v>1068696</v>
      </c>
      <c r="E58" s="18">
        <f t="shared" ref="E58" si="33">E59+E60+E61</f>
        <v>299064.93</v>
      </c>
      <c r="F58" s="18">
        <f t="shared" si="32"/>
        <v>381593.24</v>
      </c>
      <c r="G58" s="18">
        <f t="shared" si="32"/>
        <v>82528.31</v>
      </c>
      <c r="H58" s="8">
        <f t="shared" si="8"/>
        <v>0.22116980822306825</v>
      </c>
      <c r="I58" s="8">
        <f t="shared" si="8"/>
        <v>0.35706434757873146</v>
      </c>
    </row>
    <row r="59" spans="1:9" ht="94.5" customHeight="1">
      <c r="A59" s="21" t="s">
        <v>76</v>
      </c>
      <c r="B59" s="4" t="s">
        <v>36</v>
      </c>
      <c r="C59" s="17">
        <v>334700</v>
      </c>
      <c r="D59" s="17">
        <v>334700</v>
      </c>
      <c r="E59" s="17">
        <v>152480.87</v>
      </c>
      <c r="F59" s="17">
        <v>166844.84</v>
      </c>
      <c r="G59" s="17">
        <f t="shared" si="3"/>
        <v>14363.970000000001</v>
      </c>
      <c r="H59" s="8">
        <f>E59/C59</f>
        <v>0.4555747535106065</v>
      </c>
      <c r="I59" s="8">
        <f t="shared" ref="I59:I72" si="34">F59/D59</f>
        <v>0.49849070809680307</v>
      </c>
    </row>
    <row r="60" spans="1:9" ht="94.5" customHeight="1">
      <c r="A60" s="11" t="s">
        <v>37</v>
      </c>
      <c r="B60" s="4" t="s">
        <v>38</v>
      </c>
      <c r="C60" s="17">
        <v>947496</v>
      </c>
      <c r="D60" s="17">
        <v>663996</v>
      </c>
      <c r="E60" s="17">
        <v>146584.06</v>
      </c>
      <c r="F60" s="17">
        <v>195248.4</v>
      </c>
      <c r="G60" s="17">
        <f t="shared" si="3"/>
        <v>48664.34</v>
      </c>
      <c r="H60" s="8">
        <f t="shared" ref="H60:H62" si="35">E60/C60</f>
        <v>0.15470678504183658</v>
      </c>
      <c r="I60" s="8">
        <f t="shared" si="34"/>
        <v>0.2940505665696781</v>
      </c>
    </row>
    <row r="61" spans="1:9" ht="94.5" customHeight="1">
      <c r="A61" s="21" t="s">
        <v>77</v>
      </c>
      <c r="B61" s="15">
        <v>123</v>
      </c>
      <c r="C61" s="17">
        <v>70000</v>
      </c>
      <c r="D61" s="17">
        <v>70000</v>
      </c>
      <c r="E61" s="17"/>
      <c r="F61" s="17">
        <v>19500</v>
      </c>
      <c r="G61" s="17">
        <f t="shared" si="3"/>
        <v>19500</v>
      </c>
      <c r="H61" s="16">
        <f t="shared" si="35"/>
        <v>0</v>
      </c>
      <c r="I61" s="16">
        <f t="shared" si="34"/>
        <v>0.27857142857142858</v>
      </c>
    </row>
    <row r="62" spans="1:9" ht="76.5" customHeight="1">
      <c r="A62" s="20" t="s">
        <v>78</v>
      </c>
      <c r="B62" s="5">
        <v>13</v>
      </c>
      <c r="C62" s="18">
        <f t="shared" ref="C62" si="36">C63+C66+C67</f>
        <v>15970015.789999999</v>
      </c>
      <c r="D62" s="18">
        <f t="shared" ref="D62:G62" si="37">D63+D66+D67</f>
        <v>9256403.2300000004</v>
      </c>
      <c r="E62" s="18">
        <f t="shared" ref="E62" si="38">E63+E66+E67</f>
        <v>3177917.9299999997</v>
      </c>
      <c r="F62" s="18">
        <f t="shared" si="37"/>
        <v>2538918.1800000002</v>
      </c>
      <c r="G62" s="18">
        <f t="shared" si="37"/>
        <v>-638999.75</v>
      </c>
      <c r="H62" s="8">
        <f t="shared" si="35"/>
        <v>0.19899278571721438</v>
      </c>
      <c r="I62" s="8">
        <f t="shared" si="34"/>
        <v>0.27428776782015796</v>
      </c>
    </row>
    <row r="63" spans="1:9">
      <c r="A63" s="44" t="s">
        <v>39</v>
      </c>
      <c r="B63" s="37" t="s">
        <v>40</v>
      </c>
      <c r="C63" s="38">
        <v>7765324</v>
      </c>
      <c r="D63" s="38">
        <v>1450653.23</v>
      </c>
      <c r="E63" s="38">
        <v>1297202.4099999999</v>
      </c>
      <c r="F63" s="38">
        <v>404367.68</v>
      </c>
      <c r="G63" s="38">
        <f t="shared" si="3"/>
        <v>-892834.73</v>
      </c>
      <c r="H63" s="46">
        <f>E63/C63</f>
        <v>0.16705064849837559</v>
      </c>
      <c r="I63" s="46">
        <f t="shared" si="34"/>
        <v>0.27874868482524939</v>
      </c>
    </row>
    <row r="64" spans="1:9">
      <c r="A64" s="44"/>
      <c r="B64" s="37"/>
      <c r="C64" s="45"/>
      <c r="D64" s="45"/>
      <c r="E64" s="45"/>
      <c r="F64" s="45"/>
      <c r="G64" s="45"/>
      <c r="H64" s="47"/>
      <c r="I64" s="47"/>
    </row>
    <row r="65" spans="1:9" ht="80.25" customHeight="1">
      <c r="A65" s="44"/>
      <c r="B65" s="37"/>
      <c r="C65" s="39"/>
      <c r="D65" s="39"/>
      <c r="E65" s="39"/>
      <c r="F65" s="39"/>
      <c r="G65" s="39"/>
      <c r="H65" s="48"/>
      <c r="I65" s="48"/>
    </row>
    <row r="66" spans="1:9" ht="138" customHeight="1">
      <c r="A66" s="11" t="s">
        <v>41</v>
      </c>
      <c r="B66" s="4" t="s">
        <v>42</v>
      </c>
      <c r="C66" s="17">
        <v>5754691.79</v>
      </c>
      <c r="D66" s="17">
        <v>5305750</v>
      </c>
      <c r="E66" s="17">
        <v>1880715.52</v>
      </c>
      <c r="F66" s="17">
        <v>2134550.5</v>
      </c>
      <c r="G66" s="17">
        <f t="shared" si="3"/>
        <v>253834.97999999998</v>
      </c>
      <c r="H66" s="8">
        <f>E66/C66</f>
        <v>0.32681429147398355</v>
      </c>
      <c r="I66" s="8">
        <f t="shared" si="34"/>
        <v>0.40230891014465436</v>
      </c>
    </row>
    <row r="67" spans="1:9" ht="140.25" customHeight="1">
      <c r="A67" s="21" t="s">
        <v>79</v>
      </c>
      <c r="B67" s="5" t="s">
        <v>43</v>
      </c>
      <c r="C67" s="17">
        <v>2450000</v>
      </c>
      <c r="D67" s="17">
        <v>2500000</v>
      </c>
      <c r="E67" s="17"/>
      <c r="F67" s="17"/>
      <c r="G67" s="17">
        <f t="shared" si="3"/>
        <v>0</v>
      </c>
      <c r="H67" s="8">
        <f t="shared" ref="H67" si="39">E67/C67</f>
        <v>0</v>
      </c>
      <c r="I67" s="8">
        <f t="shared" si="34"/>
        <v>0</v>
      </c>
    </row>
    <row r="68" spans="1:9">
      <c r="A68" s="40" t="s">
        <v>80</v>
      </c>
      <c r="B68" s="41">
        <v>14</v>
      </c>
      <c r="C68" s="42">
        <f t="shared" ref="C68" si="40">C70+C72</f>
        <v>29811267.449999999</v>
      </c>
      <c r="D68" s="42">
        <f t="shared" ref="D68:G68" si="41">D70+D72</f>
        <v>38498038</v>
      </c>
      <c r="E68" s="42">
        <f t="shared" ref="E68" si="42">E70+E72</f>
        <v>10860474.27</v>
      </c>
      <c r="F68" s="42">
        <f t="shared" si="41"/>
        <v>18651375.699999999</v>
      </c>
      <c r="G68" s="42">
        <f t="shared" si="41"/>
        <v>7790901.4299999997</v>
      </c>
      <c r="H68" s="46">
        <f>E68/C68</f>
        <v>0.3643076997049986</v>
      </c>
      <c r="I68" s="46">
        <f t="shared" si="34"/>
        <v>0.48447600628374876</v>
      </c>
    </row>
    <row r="69" spans="1:9" ht="88.5" customHeight="1">
      <c r="A69" s="40"/>
      <c r="B69" s="41"/>
      <c r="C69" s="43"/>
      <c r="D69" s="43"/>
      <c r="E69" s="43"/>
      <c r="F69" s="43"/>
      <c r="G69" s="43"/>
      <c r="H69" s="48"/>
      <c r="I69" s="48"/>
    </row>
    <row r="70" spans="1:9">
      <c r="A70" s="44" t="s">
        <v>81</v>
      </c>
      <c r="B70" s="37" t="s">
        <v>44</v>
      </c>
      <c r="C70" s="38">
        <v>12683848</v>
      </c>
      <c r="D70" s="38">
        <v>12503650</v>
      </c>
      <c r="E70" s="38">
        <v>7398910</v>
      </c>
      <c r="F70" s="38">
        <v>7293795</v>
      </c>
      <c r="G70" s="38">
        <f t="shared" si="3"/>
        <v>-105115</v>
      </c>
      <c r="H70" s="46">
        <f>E70/C70</f>
        <v>0.58333322821276323</v>
      </c>
      <c r="I70" s="46">
        <f t="shared" si="34"/>
        <v>0.58333326668612762</v>
      </c>
    </row>
    <row r="71" spans="1:9" ht="137.25" customHeight="1">
      <c r="A71" s="44"/>
      <c r="B71" s="37"/>
      <c r="C71" s="39"/>
      <c r="D71" s="39"/>
      <c r="E71" s="39"/>
      <c r="F71" s="39"/>
      <c r="G71" s="39"/>
      <c r="H71" s="48"/>
      <c r="I71" s="48"/>
    </row>
    <row r="72" spans="1:9">
      <c r="A72" s="44" t="s">
        <v>45</v>
      </c>
      <c r="B72" s="37" t="s">
        <v>46</v>
      </c>
      <c r="C72" s="38">
        <v>17127419.449999999</v>
      </c>
      <c r="D72" s="38">
        <v>25994388</v>
      </c>
      <c r="E72" s="38">
        <v>3461564.27</v>
      </c>
      <c r="F72" s="38">
        <v>11357580.699999999</v>
      </c>
      <c r="G72" s="38">
        <f t="shared" si="3"/>
        <v>7896016.4299999997</v>
      </c>
      <c r="H72" s="46">
        <f>E72/C72</f>
        <v>0.20210658588150593</v>
      </c>
      <c r="I72" s="46">
        <f t="shared" si="34"/>
        <v>0.43692433536038622</v>
      </c>
    </row>
    <row r="73" spans="1:9">
      <c r="A73" s="44"/>
      <c r="B73" s="37"/>
      <c r="C73" s="45"/>
      <c r="D73" s="45"/>
      <c r="E73" s="45"/>
      <c r="F73" s="45"/>
      <c r="G73" s="45"/>
      <c r="H73" s="47"/>
      <c r="I73" s="47"/>
    </row>
    <row r="74" spans="1:9" ht="91.5" customHeight="1">
      <c r="A74" s="44"/>
      <c r="B74" s="37"/>
      <c r="C74" s="39"/>
      <c r="D74" s="39"/>
      <c r="E74" s="39"/>
      <c r="F74" s="39"/>
      <c r="G74" s="39"/>
      <c r="H74" s="48"/>
      <c r="I74" s="48"/>
    </row>
    <row r="75" spans="1:9" ht="79.5" customHeight="1">
      <c r="A75" s="20" t="s">
        <v>82</v>
      </c>
      <c r="B75" s="5">
        <v>15</v>
      </c>
      <c r="C75" s="18">
        <f t="shared" ref="C75:G75" si="43">C76</f>
        <v>150000</v>
      </c>
      <c r="D75" s="18">
        <f t="shared" si="43"/>
        <v>150000</v>
      </c>
      <c r="E75" s="18">
        <f t="shared" si="43"/>
        <v>0</v>
      </c>
      <c r="F75" s="18">
        <f t="shared" si="43"/>
        <v>0</v>
      </c>
      <c r="G75" s="18">
        <f t="shared" si="43"/>
        <v>0</v>
      </c>
      <c r="H75" s="8">
        <f t="shared" ref="H75:I83" si="44">E75/C75</f>
        <v>0</v>
      </c>
      <c r="I75" s="8">
        <f t="shared" si="44"/>
        <v>0</v>
      </c>
    </row>
    <row r="76" spans="1:9" ht="109.5" customHeight="1">
      <c r="A76" s="21" t="s">
        <v>83</v>
      </c>
      <c r="B76" s="4" t="s">
        <v>47</v>
      </c>
      <c r="C76" s="17">
        <v>150000</v>
      </c>
      <c r="D76" s="17">
        <v>150000</v>
      </c>
      <c r="E76" s="17">
        <v>0</v>
      </c>
      <c r="F76" s="17">
        <v>0</v>
      </c>
      <c r="G76" s="17">
        <f t="shared" ref="G76:G83" si="45">F76-E76</f>
        <v>0</v>
      </c>
      <c r="H76" s="8">
        <f t="shared" si="44"/>
        <v>0</v>
      </c>
      <c r="I76" s="8">
        <f t="shared" si="44"/>
        <v>0</v>
      </c>
    </row>
    <row r="77" spans="1:9">
      <c r="A77" s="40" t="s">
        <v>48</v>
      </c>
      <c r="B77" s="41">
        <v>16</v>
      </c>
      <c r="C77" s="42">
        <f t="shared" ref="C77" si="46">C79</f>
        <v>0</v>
      </c>
      <c r="D77" s="42">
        <f t="shared" ref="D77:G77" si="47">D79</f>
        <v>0</v>
      </c>
      <c r="E77" s="42">
        <f t="shared" ref="E77" si="48">E79</f>
        <v>0</v>
      </c>
      <c r="F77" s="42">
        <f t="shared" si="47"/>
        <v>0</v>
      </c>
      <c r="G77" s="42">
        <f t="shared" si="47"/>
        <v>0</v>
      </c>
      <c r="H77" s="46" t="e">
        <f t="shared" si="44"/>
        <v>#DIV/0!</v>
      </c>
      <c r="I77" s="46" t="e">
        <f t="shared" si="44"/>
        <v>#DIV/0!</v>
      </c>
    </row>
    <row r="78" spans="1:9" ht="69.75" customHeight="1">
      <c r="A78" s="40"/>
      <c r="B78" s="41"/>
      <c r="C78" s="43"/>
      <c r="D78" s="43"/>
      <c r="E78" s="43"/>
      <c r="F78" s="43"/>
      <c r="G78" s="43"/>
      <c r="H78" s="48"/>
      <c r="I78" s="48"/>
    </row>
    <row r="79" spans="1:9" ht="48.75" customHeight="1">
      <c r="A79" s="35" t="s">
        <v>84</v>
      </c>
      <c r="B79" s="37" t="s">
        <v>49</v>
      </c>
      <c r="C79" s="38">
        <v>0</v>
      </c>
      <c r="D79" s="38">
        <v>0</v>
      </c>
      <c r="E79" s="38">
        <v>0</v>
      </c>
      <c r="F79" s="38">
        <v>0</v>
      </c>
      <c r="G79" s="38">
        <f t="shared" si="45"/>
        <v>0</v>
      </c>
      <c r="H79" s="46" t="e">
        <f t="shared" si="44"/>
        <v>#DIV/0!</v>
      </c>
      <c r="I79" s="46" t="e">
        <f t="shared" si="44"/>
        <v>#DIV/0!</v>
      </c>
    </row>
    <row r="80" spans="1:9" ht="80.25" customHeight="1">
      <c r="A80" s="36"/>
      <c r="B80" s="37"/>
      <c r="C80" s="39"/>
      <c r="D80" s="39"/>
      <c r="E80" s="39"/>
      <c r="F80" s="39"/>
      <c r="G80" s="39"/>
      <c r="H80" s="48"/>
      <c r="I80" s="48"/>
    </row>
    <row r="81" spans="1:9" ht="72.75" customHeight="1">
      <c r="A81" s="12" t="s">
        <v>85</v>
      </c>
      <c r="B81" s="5">
        <v>17</v>
      </c>
      <c r="C81" s="18">
        <f t="shared" ref="C81" si="49">C83+C82</f>
        <v>454700</v>
      </c>
      <c r="D81" s="18">
        <f t="shared" ref="D81:G81" si="50">D83+D82</f>
        <v>474700</v>
      </c>
      <c r="E81" s="18">
        <f t="shared" ref="E81" si="51">E83+E82</f>
        <v>287248.89</v>
      </c>
      <c r="F81" s="18">
        <f t="shared" si="50"/>
        <v>275659.98</v>
      </c>
      <c r="G81" s="18">
        <f t="shared" si="50"/>
        <v>-11588.909999999989</v>
      </c>
      <c r="H81" s="8">
        <f t="shared" si="44"/>
        <v>0.63173276885858809</v>
      </c>
      <c r="I81" s="8">
        <f t="shared" si="44"/>
        <v>0.58070356014324831</v>
      </c>
    </row>
    <row r="82" spans="1:9" ht="72.75" customHeight="1">
      <c r="A82" s="30" t="s">
        <v>89</v>
      </c>
      <c r="B82" s="28">
        <v>171</v>
      </c>
      <c r="C82" s="32">
        <v>120000</v>
      </c>
      <c r="D82" s="27">
        <v>140000</v>
      </c>
      <c r="E82" s="32">
        <v>119902.89</v>
      </c>
      <c r="F82" s="27">
        <v>139653.5</v>
      </c>
      <c r="G82" s="31">
        <f>F82-E82</f>
        <v>19750.61</v>
      </c>
      <c r="H82" s="29" t="e">
        <v>#DIV/0!</v>
      </c>
      <c r="I82" s="29">
        <v>1</v>
      </c>
    </row>
    <row r="83" spans="1:9" ht="67.5" customHeight="1">
      <c r="A83" s="35" t="s">
        <v>86</v>
      </c>
      <c r="B83" s="37" t="s">
        <v>50</v>
      </c>
      <c r="C83" s="38">
        <v>334700</v>
      </c>
      <c r="D83" s="38">
        <v>334700</v>
      </c>
      <c r="E83" s="38">
        <v>167346</v>
      </c>
      <c r="F83" s="38">
        <v>136006.48000000001</v>
      </c>
      <c r="G83" s="38">
        <f t="shared" si="45"/>
        <v>-31339.51999999999</v>
      </c>
      <c r="H83" s="46">
        <f t="shared" si="44"/>
        <v>0.49998804899910365</v>
      </c>
      <c r="I83" s="46">
        <f t="shared" si="44"/>
        <v>0.40635339109650437</v>
      </c>
    </row>
    <row r="84" spans="1:9" ht="52.5" customHeight="1">
      <c r="A84" s="36"/>
      <c r="B84" s="37"/>
      <c r="C84" s="39"/>
      <c r="D84" s="39"/>
      <c r="E84" s="39"/>
      <c r="F84" s="39"/>
      <c r="G84" s="39"/>
      <c r="H84" s="48"/>
      <c r="I84" s="48"/>
    </row>
  </sheetData>
  <mergeCells count="179"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G33:G35"/>
    <mergeCell ref="H33:H35"/>
    <mergeCell ref="I33:I35"/>
    <mergeCell ref="A38:A39"/>
    <mergeCell ref="B38:B39"/>
    <mergeCell ref="C38:C39"/>
    <mergeCell ref="D38:D39"/>
    <mergeCell ref="E38:E39"/>
    <mergeCell ref="F38:F39"/>
    <mergeCell ref="G38:G39"/>
    <mergeCell ref="A33:A35"/>
    <mergeCell ref="B33:B35"/>
    <mergeCell ref="C33:C35"/>
    <mergeCell ref="D33:D35"/>
    <mergeCell ref="E33:E35"/>
    <mergeCell ref="F33:F35"/>
    <mergeCell ref="H38:H39"/>
    <mergeCell ref="I38:I39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72:A74"/>
    <mergeCell ref="B72:B74"/>
    <mergeCell ref="C72:C74"/>
    <mergeCell ref="D72:D74"/>
    <mergeCell ref="D55:D56"/>
    <mergeCell ref="E55:E56"/>
    <mergeCell ref="F55:F56"/>
    <mergeCell ref="G55:G56"/>
    <mergeCell ref="H55:H56"/>
    <mergeCell ref="H68:H69"/>
    <mergeCell ref="E72:E74"/>
    <mergeCell ref="F72:F74"/>
    <mergeCell ref="G72:G74"/>
    <mergeCell ref="H72:H74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8:G69"/>
    <mergeCell ref="I70:I71"/>
    <mergeCell ref="I72:I74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H77:H78"/>
    <mergeCell ref="I77:I78"/>
    <mergeCell ref="A79:A80"/>
    <mergeCell ref="A83:A84"/>
    <mergeCell ref="A55:A56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7:G78"/>
    <mergeCell ref="A63:A65"/>
    <mergeCell ref="B63:B65"/>
    <mergeCell ref="C63:C65"/>
    <mergeCell ref="D63:D65"/>
    <mergeCell ref="E63:E65"/>
    <mergeCell ref="F63:F65"/>
    <mergeCell ref="B55:B56"/>
    <mergeCell ref="C55:C56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2023-07-13T12:11:16Z</cp:lastPrinted>
  <dcterms:created xsi:type="dcterms:W3CDTF">2016-04-15T06:23:02Z</dcterms:created>
  <dcterms:modified xsi:type="dcterms:W3CDTF">2023-07-14T06:09:09Z</dcterms:modified>
</cp:coreProperties>
</file>