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 refMode="R1C1"/>
</workbook>
</file>

<file path=xl/calcChain.xml><?xml version="1.0" encoding="utf-8"?>
<calcChain xmlns="http://schemas.openxmlformats.org/spreadsheetml/2006/main">
  <c r="E81" i="3"/>
  <c r="F81"/>
  <c r="E77"/>
  <c r="F77"/>
  <c r="E75"/>
  <c r="F75"/>
  <c r="E68"/>
  <c r="F68"/>
  <c r="E62"/>
  <c r="F62"/>
  <c r="E58"/>
  <c r="F58"/>
  <c r="E50"/>
  <c r="F50"/>
  <c r="E45"/>
  <c r="F45"/>
  <c r="E43"/>
  <c r="F43"/>
  <c r="E36"/>
  <c r="F36"/>
  <c r="E31"/>
  <c r="F31"/>
  <c r="E28"/>
  <c r="F28"/>
  <c r="E26"/>
  <c r="F26"/>
  <c r="E24"/>
  <c r="F24"/>
  <c r="E19"/>
  <c r="F19"/>
  <c r="E13"/>
  <c r="F13"/>
  <c r="E7"/>
  <c r="G30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I30"/>
  <c r="G82"/>
  <c r="G10"/>
  <c r="D81"/>
  <c r="D28"/>
  <c r="H72"/>
  <c r="H70"/>
  <c r="G61"/>
  <c r="H61"/>
  <c r="I61"/>
  <c r="H79"/>
  <c r="D58"/>
  <c r="D62"/>
  <c r="D43"/>
  <c r="D24"/>
  <c r="D77"/>
  <c r="D75"/>
  <c r="D26"/>
  <c r="E6" l="1"/>
  <c r="H77"/>
  <c r="D68"/>
  <c r="H68"/>
  <c r="D50"/>
  <c r="D45"/>
  <c r="D36"/>
  <c r="I36" s="1"/>
  <c r="H36"/>
  <c r="D31"/>
  <c r="D19"/>
  <c r="D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3"/>
  <c r="H33"/>
  <c r="G33"/>
  <c r="I32"/>
  <c r="H32"/>
  <c r="G32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I68" l="1"/>
  <c r="I31"/>
  <c r="G7"/>
  <c r="F6"/>
  <c r="G58"/>
  <c r="I50"/>
  <c r="I13"/>
  <c r="G36"/>
  <c r="G13"/>
  <c r="I19"/>
  <c r="G68"/>
  <c r="I45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<sst xmlns="http://schemas.openxmlformats.org/spreadsheetml/2006/main" count="102" uniqueCount="102">
  <si>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</si>
  <si>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</si>
  <si>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</si>
  <si>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</si>
  <si>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</si>
  <si>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</si>
  <si>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</si>
  <si>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</si>
  <si>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</si>
  <si>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</si>
  <si>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</si>
  <si>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</si>
  <si>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</si>
  <si>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</si>
  <si>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</si>
  <si>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</si>
  <si>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</si>
  <si>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</si>
  <si>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</si>
  <si>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</si>
  <si>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</si>
  <si>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</si>
  <si>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</si>
  <si>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</si>
  <si>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</si>
  <si>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</si>
  <si>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</si>
  <si>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</si>
  <si>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</si>
  <si>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</si>
  <si>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</si>
  <si>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</si>
  <si>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</si>
  <si>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</si>
  <si>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</si>
  <si>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</si>
  <si>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</si>
  <si>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</si>
  <si>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</si>
  <si>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</si>
  <si>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</si>
  <si>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</si>
  <si>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</si>
  <si>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</si>
  <si>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</si>
  <si>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</si>
  <si>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</si>
  <si>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</si>
  <si>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</si>
  <si>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</si>
  <si>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</si>
  <si>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</si>
  <si>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</si>
  <si>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</si>
  <si>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</si>
  <si>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</si>
  <si>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</si>
  <si>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</si>
  <si>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</si>
  <si>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</si>
  <si>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</si>
  <si>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</si>
  <si>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</si>
  <si>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</si>
  <si>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</si>
  <si>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</si>
  <si>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</si>
  <si>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</si>
  <si>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</si>
  <si>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</si>
  <si>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</si>
  <si>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</si>
  <si>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</si>
  <si>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</si>
  <si>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</si>
  <si>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</si>
  <si>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</si>
  <si>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</si>
  <si>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</si>
  <si>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</si>
  <si>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</si>
  <si>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</si>
  <si>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</si>
  <si>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</si>
  <si>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</si>
  <si>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</si>
  <si>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</si>
  <si>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</si>
  <si>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</si>
  <si>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2023 год</t>
  </si>
  <si>
    <t>06</t>
  </si>
  <si>
    <t>062</t>
  </si>
  <si>
    <t>07</t>
  </si>
  <si>
    <t>04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</si>
  <si>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</si>
  <si>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</si>
  <si>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>% исполнения  2023 года</t>
  </si>
  <si>
    <t>% исполнения 2024 года</t>
  </si>
  <si>
    <t>Информация о выполнении муниципальных программ Золотухинского района Курской области за 2023 год и  2024 год</t>
  </si>
  <si>
    <t xml:space="preserve"> 2023 год</t>
  </si>
  <si>
    <t xml:space="preserve"> 2024 год</t>
  </si>
  <si>
    <t>отклонение (+;-)   2024г к   2023г.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</si>
</sst>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justify" wrapText="1"/>
    </xf>
    <xf numFmtId="49" fontId="5" fillId="0" borderId="3" xfId="0" applyNumberFormat="1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4" fontId="1" fillId="0" borderId="4" xfId="0" applyNumberFormat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G6" sqref="G6"/>
    </sheetView>
  </sheetViews>
  <sheetFormatPr defaultRowHeight="15"/>
  <cols>
    <col min="1" max="1" width="45.42578125" style="11" customWidth="1"/>
    <col min="2" max="2" width="6.5703125" style="28" customWidth="1"/>
    <col min="3" max="4" width="15.42578125" style="2" customWidth="1"/>
    <col min="5" max="6" width="15.140625" style="2" customWidth="1"/>
    <col min="7" max="7" width="16.5703125" style="2" customWidth="1"/>
    <col min="8" max="8" width="11.28515625" customWidth="1"/>
    <col min="9" max="9" width="9.7109375" customWidth="1"/>
  </cols>
  <sheetData>
    <row r="1" spans="1:9" ht="54.75" customHeight="1">
      <c r="A1" s="33" t="s">
        <v>98</v>
      </c>
      <c r="B1" s="34"/>
      <c r="C1" s="34"/>
      <c r="D1" s="34"/>
      <c r="E1" s="34"/>
      <c r="F1" s="34"/>
      <c r="G1" s="34"/>
      <c r="H1" s="34"/>
      <c r="I1" s="34"/>
    </row>
    <row r="2" spans="1:9">
      <c r="A2" s="6"/>
      <c r="B2" s="24"/>
      <c r="C2" s="4"/>
      <c r="D2" s="4"/>
      <c r="E2" s="4"/>
      <c r="F2" s="4"/>
      <c r="G2" s="4" t="s">
        <v>52</v>
      </c>
      <c r="H2" s="3"/>
      <c r="I2" s="3"/>
    </row>
    <row r="3" spans="1:9">
      <c r="A3" s="6"/>
      <c r="B3" s="24"/>
      <c r="C3" s="4"/>
      <c r="D3" s="4"/>
      <c r="E3" s="4"/>
      <c r="F3" s="4"/>
      <c r="G3" s="4"/>
      <c r="H3" s="3"/>
      <c r="I3" s="3"/>
    </row>
    <row r="4" spans="1:9" ht="15" customHeight="1">
      <c r="A4" s="44" t="s">
        <v>0</v>
      </c>
      <c r="B4" s="45" t="s">
        <v>1</v>
      </c>
      <c r="C4" s="46" t="s">
        <v>89</v>
      </c>
      <c r="D4" s="46" t="s">
        <v>95</v>
      </c>
      <c r="E4" s="46" t="s">
        <v>51</v>
      </c>
      <c r="F4" s="46"/>
      <c r="G4" s="46"/>
      <c r="H4" s="35" t="s">
        <v>96</v>
      </c>
      <c r="I4" s="35" t="s">
        <v>97</v>
      </c>
    </row>
    <row r="5" spans="1:9" ht="43.5" customHeight="1">
      <c r="A5" s="44"/>
      <c r="B5" s="45"/>
      <c r="C5" s="46"/>
      <c r="D5" s="46"/>
      <c r="E5" s="32" t="s">
        <v>99</v>
      </c>
      <c r="F5" s="32" t="s">
        <v>100</v>
      </c>
      <c r="G5" s="32" t="s">
        <v>101</v>
      </c>
      <c r="H5" s="35"/>
      <c r="I5" s="35"/>
    </row>
    <row r="6" spans="1:9" ht="15.75">
      <c r="A6" s="1" t="s">
        <v>2</v>
      </c>
      <c r="B6" s="25"/>
      <c r="C6" s="14">
        <f>C7+C13+C19+C24+C26+C28+C31+C36+C43+C45+C50+C58+C62+C68+C75+C77+C81</f>
        <v>828583099.16000009</v>
      </c>
      <c r="D6" s="14">
        <f>D7+D13+D19+D24+D26+D28+D31+D36+D43+D45+D50+D58+D62+D68+D75+D77+D81</f>
        <v>954640503.20000005</v>
      </c>
      <c r="E6" s="14">
        <f>E7+E13+E19+E24+E26+E28+E31+E36+E43+E45+E50+E58+E62+E68+E75+E77+E81</f>
        <v>758843605.2700001</v>
      </c>
      <c r="F6" s="14">
        <f>F7+F13+F19+F24+F26+F28+F31+F36+F43+F45+F50+F58+F62+F68+F75+F77+F81</f>
        <v>893301281.97000003</v>
      </c>
      <c r="G6" s="13">
        <f>G7+G13+G19+G24+G26+G28+G31+G36+G43+G45+G50+G58+G62+G68+G75+G77+G81</f>
        <v>134457676.69999996</v>
      </c>
      <c r="H6" s="5">
        <f>E6/C6</f>
        <v>0.91583283081600342</v>
      </c>
      <c r="I6" s="5">
        <f>F6/D6</f>
        <v>0.9357462615252673</v>
      </c>
    </row>
    <row r="7" spans="1:9" ht="57.75" customHeight="1">
      <c r="A7" s="7" t="s">
        <v>3</v>
      </c>
      <c r="B7" s="26">
        <v>1</v>
      </c>
      <c r="C7" s="14">
        <f t="shared" ref="C7" si="0">C8+C10+C12</f>
        <v>83291911.239999995</v>
      </c>
      <c r="D7" s="14">
        <f t="shared" ref="D7:F7" si="1">D8+D10+D12</f>
        <v>95859198.340000004</v>
      </c>
      <c r="E7" s="14">
        <f t="shared" si="1"/>
        <v>50361658.500000007</v>
      </c>
      <c r="F7" s="14">
        <f t="shared" si="1"/>
        <v>85642028.890000015</v>
      </c>
      <c r="G7" s="13">
        <f>F7-E7</f>
        <v>35280370.390000008</v>
      </c>
      <c r="H7" s="5">
        <f>E7/C7</f>
        <v>0.60464044767668135</v>
      </c>
      <c r="I7" s="5">
        <f>F7/D7</f>
        <v>0.89341482479583201</v>
      </c>
    </row>
    <row r="8" spans="1:9">
      <c r="A8" s="36" t="s">
        <v>53</v>
      </c>
      <c r="B8" s="38" t="s">
        <v>4</v>
      </c>
      <c r="C8" s="40">
        <v>59976685.009999998</v>
      </c>
      <c r="D8" s="40">
        <v>77143612.340000004</v>
      </c>
      <c r="E8" s="47">
        <v>33778617.670000002</v>
      </c>
      <c r="F8" s="40">
        <v>69531088.430000007</v>
      </c>
      <c r="G8" s="40">
        <f t="shared" ref="G8:G72" si="2">F8-E8</f>
        <v>35752470.760000005</v>
      </c>
      <c r="H8" s="42">
        <f t="shared" ref="H8:I23" si="3">E8/C8</f>
        <v>0.56319580957780591</v>
      </c>
      <c r="I8" s="42">
        <f t="shared" si="3"/>
        <v>0.90132010053601286</v>
      </c>
    </row>
    <row r="9" spans="1:9" ht="62.25" customHeight="1">
      <c r="A9" s="37"/>
      <c r="B9" s="39"/>
      <c r="C9" s="41"/>
      <c r="D9" s="41"/>
      <c r="E9" s="48"/>
      <c r="F9" s="41"/>
      <c r="G9" s="41"/>
      <c r="H9" s="43"/>
      <c r="I9" s="43"/>
    </row>
    <row r="10" spans="1:9">
      <c r="A10" s="53" t="s">
        <v>5</v>
      </c>
      <c r="B10" s="54" t="s">
        <v>6</v>
      </c>
      <c r="C10" s="40">
        <v>22585413.23</v>
      </c>
      <c r="D10" s="40">
        <v>18715586</v>
      </c>
      <c r="E10" s="47">
        <v>15853234.73</v>
      </c>
      <c r="F10" s="40">
        <v>16110940.460000001</v>
      </c>
      <c r="G10" s="40">
        <f>F10-E10</f>
        <v>257705.73000000045</v>
      </c>
      <c r="H10" s="42">
        <f>E10/C10</f>
        <v>0.70192360744333393</v>
      </c>
      <c r="I10" s="42">
        <f t="shared" si="3"/>
        <v>0.86083013697781097</v>
      </c>
    </row>
    <row r="11" spans="1:9" ht="76.5" customHeight="1">
      <c r="A11" s="53"/>
      <c r="B11" s="54"/>
      <c r="C11" s="41"/>
      <c r="D11" s="41"/>
      <c r="E11" s="48"/>
      <c r="F11" s="41"/>
      <c r="G11" s="41"/>
      <c r="H11" s="43"/>
      <c r="I11" s="43"/>
    </row>
    <row r="12" spans="1:9" ht="96.75" customHeight="1">
      <c r="A12" s="8" t="s">
        <v>7</v>
      </c>
      <c r="B12" s="27" t="s">
        <v>8</v>
      </c>
      <c r="C12" s="13">
        <v>729813</v>
      </c>
      <c r="D12" s="13">
        <v>0</v>
      </c>
      <c r="E12" s="13">
        <v>729806.1</v>
      </c>
      <c r="F12" s="13">
        <v>0</v>
      </c>
      <c r="G12" s="13">
        <f t="shared" si="2"/>
        <v>-729806.1</v>
      </c>
      <c r="H12" s="5">
        <f>E12/C12</f>
        <v>0.99999054552330524</v>
      </c>
      <c r="I12" s="5" t="e">
        <f t="shared" si="3"/>
        <v>#DIV/0!</v>
      </c>
    </row>
    <row r="13" spans="1:9">
      <c r="A13" s="49" t="s">
        <v>54</v>
      </c>
      <c r="B13" s="50">
        <v>2</v>
      </c>
      <c r="C13" s="51">
        <f t="shared" ref="C13" si="4">C15+C16+C18</f>
        <v>65616252</v>
      </c>
      <c r="D13" s="51">
        <f t="shared" ref="D13:F13" si="5">D15+D16+D18</f>
        <v>33115990</v>
      </c>
      <c r="E13" s="51">
        <f t="shared" ref="E13:F13" si="6">E15+E16+E18</f>
        <v>63626706.480000004</v>
      </c>
      <c r="F13" s="51">
        <f t="shared" si="6"/>
        <v>32594623.329999998</v>
      </c>
      <c r="G13" s="51">
        <f t="shared" si="2"/>
        <v>-31032083.150000006</v>
      </c>
      <c r="H13" s="42">
        <f>E13/C13</f>
        <v>0.96967907401964992</v>
      </c>
      <c r="I13" s="42">
        <f t="shared" si="3"/>
        <v>0.984256346556452</v>
      </c>
    </row>
    <row r="14" spans="1:9" ht="43.5" customHeight="1">
      <c r="A14" s="49"/>
      <c r="B14" s="50"/>
      <c r="C14" s="52"/>
      <c r="D14" s="52"/>
      <c r="E14" s="52"/>
      <c r="F14" s="52"/>
      <c r="G14" s="52"/>
      <c r="H14" s="43"/>
      <c r="I14" s="43"/>
    </row>
    <row r="15" spans="1:9" ht="114" customHeight="1">
      <c r="A15" s="17" t="s">
        <v>55</v>
      </c>
      <c r="B15" s="27" t="s">
        <v>9</v>
      </c>
      <c r="C15" s="13">
        <v>2647319</v>
      </c>
      <c r="D15" s="13">
        <v>2645300</v>
      </c>
      <c r="E15" s="13">
        <v>2647318.66</v>
      </c>
      <c r="F15" s="13">
        <v>2645300</v>
      </c>
      <c r="G15" s="13">
        <f t="shared" si="2"/>
        <v>-2018.660000000149</v>
      </c>
      <c r="H15" s="5">
        <f>E15/C15</f>
        <v>0.99999987156817904</v>
      </c>
      <c r="I15" s="5">
        <f t="shared" si="3"/>
        <v>1</v>
      </c>
    </row>
    <row r="16" spans="1:9">
      <c r="A16" s="53" t="s">
        <v>10</v>
      </c>
      <c r="B16" s="54" t="s">
        <v>11</v>
      </c>
      <c r="C16" s="40">
        <v>38298582</v>
      </c>
      <c r="D16" s="40">
        <v>9122817</v>
      </c>
      <c r="E16" s="47">
        <v>37001030.979999997</v>
      </c>
      <c r="F16" s="40">
        <v>9019253.4700000007</v>
      </c>
      <c r="G16" s="40">
        <f>F16-E16</f>
        <v>-27981777.509999998</v>
      </c>
      <c r="H16" s="42">
        <f>E16/C16</f>
        <v>0.96612012893845511</v>
      </c>
      <c r="I16" s="42">
        <f>F16/D16</f>
        <v>0.98864785624878815</v>
      </c>
    </row>
    <row r="17" spans="1:9" ht="75.75" customHeight="1">
      <c r="A17" s="53"/>
      <c r="B17" s="54"/>
      <c r="C17" s="41"/>
      <c r="D17" s="41"/>
      <c r="E17" s="48"/>
      <c r="F17" s="41"/>
      <c r="G17" s="41"/>
      <c r="H17" s="43"/>
      <c r="I17" s="43"/>
    </row>
    <row r="18" spans="1:9" ht="94.5" customHeight="1">
      <c r="A18" s="8" t="s">
        <v>12</v>
      </c>
      <c r="B18" s="27" t="s">
        <v>13</v>
      </c>
      <c r="C18" s="13">
        <v>24670351</v>
      </c>
      <c r="D18" s="13">
        <v>21347873</v>
      </c>
      <c r="E18" s="13">
        <v>23978356.84</v>
      </c>
      <c r="F18" s="13">
        <v>20930069.859999999</v>
      </c>
      <c r="G18" s="13">
        <f t="shared" si="2"/>
        <v>-3048286.9800000004</v>
      </c>
      <c r="H18" s="5">
        <f t="shared" ref="H18:I58" si="7">E18/C18</f>
        <v>0.97195037233154891</v>
      </c>
      <c r="I18" s="5">
        <f t="shared" si="3"/>
        <v>0.9804288164914603</v>
      </c>
    </row>
    <row r="19" spans="1:9" ht="61.5" customHeight="1">
      <c r="A19" s="16" t="s">
        <v>56</v>
      </c>
      <c r="B19" s="26">
        <v>3</v>
      </c>
      <c r="C19" s="14">
        <f t="shared" ref="C19" si="8">C20+C21+C23</f>
        <v>508801611.38999999</v>
      </c>
      <c r="D19" s="14">
        <f t="shared" ref="D19:G19" si="9">D20+D21+D23</f>
        <v>562144597.96000004</v>
      </c>
      <c r="E19" s="14">
        <f t="shared" si="9"/>
        <v>491603402.15999997</v>
      </c>
      <c r="F19" s="14">
        <f t="shared" si="9"/>
        <v>532936013.07999998</v>
      </c>
      <c r="G19" s="14">
        <f t="shared" si="9"/>
        <v>41332610.919999979</v>
      </c>
      <c r="H19" s="15">
        <f t="shared" si="7"/>
        <v>0.9661985951989891</v>
      </c>
      <c r="I19" s="15">
        <f t="shared" si="3"/>
        <v>0.94804079771290728</v>
      </c>
    </row>
    <row r="20" spans="1:9" ht="140.25" customHeight="1">
      <c r="A20" s="17" t="s">
        <v>57</v>
      </c>
      <c r="B20" s="27" t="s">
        <v>14</v>
      </c>
      <c r="C20" s="13">
        <v>5519724</v>
      </c>
      <c r="D20" s="13">
        <v>4132253</v>
      </c>
      <c r="E20" s="13">
        <v>4955991.26</v>
      </c>
      <c r="F20" s="13">
        <v>3738698.55</v>
      </c>
      <c r="G20" s="13">
        <f t="shared" si="2"/>
        <v>-1217292.71</v>
      </c>
      <c r="H20" s="5">
        <f t="shared" si="7"/>
        <v>0.89786939709304303</v>
      </c>
      <c r="I20" s="5">
        <f t="shared" si="3"/>
        <v>0.9047603208225633</v>
      </c>
    </row>
    <row r="21" spans="1:9">
      <c r="A21" s="53" t="s">
        <v>58</v>
      </c>
      <c r="B21" s="54" t="s">
        <v>15</v>
      </c>
      <c r="C21" s="40">
        <v>488620123.88999999</v>
      </c>
      <c r="D21" s="40">
        <v>539735224.96000004</v>
      </c>
      <c r="E21" s="47">
        <v>476119106.31</v>
      </c>
      <c r="F21" s="40">
        <v>515568205.01999998</v>
      </c>
      <c r="G21" s="40">
        <f>F21-E21</f>
        <v>39449098.709999979</v>
      </c>
      <c r="H21" s="42">
        <f>E21/C21</f>
        <v>0.97441567187107037</v>
      </c>
      <c r="I21" s="42">
        <f>F21/D21</f>
        <v>0.95522430476574682</v>
      </c>
    </row>
    <row r="22" spans="1:9" ht="65.25" customHeight="1">
      <c r="A22" s="53"/>
      <c r="B22" s="54"/>
      <c r="C22" s="41"/>
      <c r="D22" s="41"/>
      <c r="E22" s="48"/>
      <c r="F22" s="41"/>
      <c r="G22" s="41"/>
      <c r="H22" s="43"/>
      <c r="I22" s="43"/>
    </row>
    <row r="23" spans="1:9" ht="94.5" customHeight="1">
      <c r="A23" s="17" t="s">
        <v>59</v>
      </c>
      <c r="B23" s="27" t="s">
        <v>16</v>
      </c>
      <c r="C23" s="13">
        <v>14661763.5</v>
      </c>
      <c r="D23" s="13">
        <v>18277120</v>
      </c>
      <c r="E23" s="13">
        <v>10528304.59</v>
      </c>
      <c r="F23" s="13">
        <v>13629109.51</v>
      </c>
      <c r="G23" s="13">
        <f t="shared" si="2"/>
        <v>3100804.92</v>
      </c>
      <c r="H23" s="5">
        <f t="shared" si="7"/>
        <v>0.71807900802655833</v>
      </c>
      <c r="I23" s="5">
        <f t="shared" si="3"/>
        <v>0.74569240175695073</v>
      </c>
    </row>
    <row r="24" spans="1:9" ht="61.5" customHeight="1">
      <c r="A24" s="7" t="s">
        <v>17</v>
      </c>
      <c r="B24" s="26" t="s">
        <v>93</v>
      </c>
      <c r="C24" s="14">
        <f t="shared" ref="C24:G24" si="10">C25</f>
        <v>285000</v>
      </c>
      <c r="D24" s="14">
        <f t="shared" si="10"/>
        <v>285000</v>
      </c>
      <c r="E24" s="14">
        <f t="shared" si="10"/>
        <v>239792</v>
      </c>
      <c r="F24" s="14">
        <f t="shared" si="10"/>
        <v>142316</v>
      </c>
      <c r="G24" s="13">
        <f t="shared" si="10"/>
        <v>-97476</v>
      </c>
      <c r="H24" s="5">
        <f t="shared" si="7"/>
        <v>0.84137543859649122</v>
      </c>
      <c r="I24" s="5">
        <f t="shared" si="7"/>
        <v>0.49935438596491227</v>
      </c>
    </row>
    <row r="25" spans="1:9" ht="78" customHeight="1">
      <c r="A25" s="19" t="s">
        <v>60</v>
      </c>
      <c r="B25" s="26" t="s">
        <v>87</v>
      </c>
      <c r="C25" s="13">
        <v>285000</v>
      </c>
      <c r="D25" s="13">
        <v>285000</v>
      </c>
      <c r="E25" s="13">
        <v>239792</v>
      </c>
      <c r="F25" s="13">
        <v>142316</v>
      </c>
      <c r="G25" s="13">
        <f t="shared" si="2"/>
        <v>-97476</v>
      </c>
      <c r="H25" s="5">
        <f t="shared" si="7"/>
        <v>0.84137543859649122</v>
      </c>
      <c r="I25" s="5">
        <f t="shared" si="7"/>
        <v>0.49935438596491227</v>
      </c>
    </row>
    <row r="26" spans="1:9" ht="74.25" customHeight="1">
      <c r="A26" s="7" t="s">
        <v>18</v>
      </c>
      <c r="B26" s="26">
        <v>5</v>
      </c>
      <c r="C26" s="14">
        <f t="shared" ref="C26:G26" si="11">C27</f>
        <v>50000</v>
      </c>
      <c r="D26" s="14">
        <f t="shared" si="11"/>
        <v>50000</v>
      </c>
      <c r="E26" s="14">
        <f t="shared" si="11"/>
        <v>49720</v>
      </c>
      <c r="F26" s="14">
        <f t="shared" si="11"/>
        <v>49835.839999999997</v>
      </c>
      <c r="G26" s="13">
        <f t="shared" si="11"/>
        <v>115.83999999999651</v>
      </c>
      <c r="H26" s="5">
        <f t="shared" si="7"/>
        <v>0.99439999999999995</v>
      </c>
      <c r="I26" s="5">
        <f t="shared" si="7"/>
        <v>0.99671679999999996</v>
      </c>
    </row>
    <row r="27" spans="1:9" ht="121.5" customHeight="1">
      <c r="A27" s="17" t="s">
        <v>62</v>
      </c>
      <c r="B27" s="27" t="s">
        <v>19</v>
      </c>
      <c r="C27" s="13">
        <v>50000</v>
      </c>
      <c r="D27" s="13">
        <v>50000</v>
      </c>
      <c r="E27" s="13">
        <v>49720</v>
      </c>
      <c r="F27" s="13">
        <v>49835.839999999997</v>
      </c>
      <c r="G27" s="13">
        <f t="shared" si="2"/>
        <v>115.83999999999651</v>
      </c>
      <c r="H27" s="5">
        <f t="shared" si="7"/>
        <v>0.99439999999999995</v>
      </c>
      <c r="I27" s="5">
        <f t="shared" si="7"/>
        <v>0.99671679999999996</v>
      </c>
    </row>
    <row r="28" spans="1:9" ht="60" customHeight="1">
      <c r="A28" s="16" t="s">
        <v>61</v>
      </c>
      <c r="B28" s="26" t="s">
        <v>90</v>
      </c>
      <c r="C28" s="14">
        <f t="shared" ref="C28" si="12">C29+C30</f>
        <v>1280065</v>
      </c>
      <c r="D28" s="14">
        <f t="shared" ref="D28:F28" si="13">D29+D30</f>
        <v>147051</v>
      </c>
      <c r="E28" s="14">
        <f t="shared" si="13"/>
        <v>0</v>
      </c>
      <c r="F28" s="14">
        <f t="shared" si="13"/>
        <v>0</v>
      </c>
      <c r="G28" s="13">
        <f t="shared" ref="G28" si="14">G29</f>
        <v>0</v>
      </c>
      <c r="H28" s="5">
        <f t="shared" si="7"/>
        <v>0</v>
      </c>
      <c r="I28" s="5">
        <f t="shared" si="7"/>
        <v>0</v>
      </c>
    </row>
    <row r="29" spans="1:9" ht="93" customHeight="1">
      <c r="A29" s="17" t="s">
        <v>63</v>
      </c>
      <c r="B29" s="27" t="s">
        <v>20</v>
      </c>
      <c r="C29" s="13">
        <v>0</v>
      </c>
      <c r="D29" s="13">
        <v>0</v>
      </c>
      <c r="E29" s="13"/>
      <c r="F29" s="13"/>
      <c r="G29" s="13">
        <f t="shared" si="2"/>
        <v>0</v>
      </c>
      <c r="H29" s="5" t="e">
        <f t="shared" si="7"/>
        <v>#DIV/0!</v>
      </c>
      <c r="I29" s="5" t="e">
        <f t="shared" si="7"/>
        <v>#DIV/0!</v>
      </c>
    </row>
    <row r="30" spans="1:9" ht="50.25" customHeight="1">
      <c r="A30" s="29" t="s">
        <v>94</v>
      </c>
      <c r="B30" s="27" t="s">
        <v>91</v>
      </c>
      <c r="C30" s="13">
        <v>1280065</v>
      </c>
      <c r="D30" s="13">
        <v>147051</v>
      </c>
      <c r="E30" s="13"/>
      <c r="F30" s="13"/>
      <c r="G30" s="13">
        <f t="shared" si="2"/>
        <v>0</v>
      </c>
      <c r="H30" s="18"/>
      <c r="I30" s="18">
        <f t="shared" si="7"/>
        <v>0</v>
      </c>
    </row>
    <row r="31" spans="1:9" ht="62.25" customHeight="1">
      <c r="A31" s="16" t="s">
        <v>64</v>
      </c>
      <c r="B31" s="26" t="s">
        <v>92</v>
      </c>
      <c r="C31" s="14">
        <f t="shared" ref="C31" si="15">C32+C33</f>
        <v>4379783.24</v>
      </c>
      <c r="D31" s="14">
        <f t="shared" ref="D31:G31" si="16">D32+D33</f>
        <v>2323467.58</v>
      </c>
      <c r="E31" s="14">
        <f t="shared" si="16"/>
        <v>4379783.24</v>
      </c>
      <c r="F31" s="14">
        <f t="shared" si="16"/>
        <v>2071541.7</v>
      </c>
      <c r="G31" s="13">
        <f t="shared" si="16"/>
        <v>-2308241.5399999996</v>
      </c>
      <c r="H31" s="5">
        <f t="shared" si="7"/>
        <v>1</v>
      </c>
      <c r="I31" s="5">
        <f t="shared" si="7"/>
        <v>0.89157331818677665</v>
      </c>
    </row>
    <row r="32" spans="1:9" ht="96.75" customHeight="1">
      <c r="A32" s="17" t="s">
        <v>65</v>
      </c>
      <c r="B32" s="27" t="s">
        <v>21</v>
      </c>
      <c r="C32" s="13">
        <v>237120.48</v>
      </c>
      <c r="D32" s="13">
        <v>250156.08</v>
      </c>
      <c r="E32" s="13">
        <v>237120.48</v>
      </c>
      <c r="F32" s="13">
        <v>222360.95999999999</v>
      </c>
      <c r="G32" s="13">
        <f t="shared" si="2"/>
        <v>-14759.520000000019</v>
      </c>
      <c r="H32" s="5">
        <f t="shared" si="7"/>
        <v>1</v>
      </c>
      <c r="I32" s="5">
        <f t="shared" si="7"/>
        <v>0.88888888888888895</v>
      </c>
    </row>
    <row r="33" spans="1:9">
      <c r="A33" s="58" t="s">
        <v>22</v>
      </c>
      <c r="B33" s="50" t="s">
        <v>23</v>
      </c>
      <c r="C33" s="40">
        <v>4142662.76</v>
      </c>
      <c r="D33" s="40">
        <v>2073311.5</v>
      </c>
      <c r="E33" s="47">
        <v>4142662.76</v>
      </c>
      <c r="F33" s="40">
        <v>1849180.74</v>
      </c>
      <c r="G33" s="40">
        <f t="shared" si="2"/>
        <v>-2293482.0199999996</v>
      </c>
      <c r="H33" s="42">
        <f t="shared" si="7"/>
        <v>1</v>
      </c>
      <c r="I33" s="42">
        <f t="shared" si="7"/>
        <v>0.89189720888539903</v>
      </c>
    </row>
    <row r="34" spans="1:9">
      <c r="A34" s="59"/>
      <c r="B34" s="50"/>
      <c r="C34" s="55"/>
      <c r="D34" s="55"/>
      <c r="E34" s="61"/>
      <c r="F34" s="55"/>
      <c r="G34" s="55"/>
      <c r="H34" s="56"/>
      <c r="I34" s="56"/>
    </row>
    <row r="35" spans="1:9" ht="78.75" customHeight="1">
      <c r="A35" s="60"/>
      <c r="B35" s="50"/>
      <c r="C35" s="41"/>
      <c r="D35" s="41"/>
      <c r="E35" s="48"/>
      <c r="F35" s="41"/>
      <c r="G35" s="41"/>
      <c r="H35" s="43"/>
      <c r="I35" s="43"/>
    </row>
    <row r="36" spans="1:9" ht="107.25" customHeight="1">
      <c r="A36" s="16" t="s">
        <v>66</v>
      </c>
      <c r="B36" s="26">
        <v>8</v>
      </c>
      <c r="C36" s="14">
        <f t="shared" ref="C36" si="17">C37+C38+C40</f>
        <v>4281736</v>
      </c>
      <c r="D36" s="14">
        <f t="shared" ref="D36:G36" si="18">D37+D38+D40</f>
        <v>4137320</v>
      </c>
      <c r="E36" s="14">
        <f t="shared" si="18"/>
        <v>4226230</v>
      </c>
      <c r="F36" s="14">
        <f t="shared" si="18"/>
        <v>4058691</v>
      </c>
      <c r="G36" s="13">
        <f t="shared" si="18"/>
        <v>-167539</v>
      </c>
      <c r="H36" s="5">
        <f t="shared" si="7"/>
        <v>0.98703656647677485</v>
      </c>
      <c r="I36" s="5">
        <f t="shared" si="7"/>
        <v>0.98099518528902763</v>
      </c>
    </row>
    <row r="37" spans="1:9" ht="138" customHeight="1">
      <c r="A37" s="17" t="s">
        <v>67</v>
      </c>
      <c r="B37" s="27" t="s">
        <v>24</v>
      </c>
      <c r="C37" s="13">
        <v>254000</v>
      </c>
      <c r="D37" s="13">
        <v>254000</v>
      </c>
      <c r="E37" s="13">
        <v>240070</v>
      </c>
      <c r="F37" s="13">
        <v>247732</v>
      </c>
      <c r="G37" s="13">
        <f t="shared" si="2"/>
        <v>7662</v>
      </c>
      <c r="H37" s="5">
        <f t="shared" si="7"/>
        <v>0.94515748031496061</v>
      </c>
      <c r="I37" s="5">
        <f t="shared" si="7"/>
        <v>0.97532283464566927</v>
      </c>
    </row>
    <row r="38" spans="1:9">
      <c r="A38" s="53" t="s">
        <v>25</v>
      </c>
      <c r="B38" s="38" t="s">
        <v>26</v>
      </c>
      <c r="C38" s="40">
        <v>365000</v>
      </c>
      <c r="D38" s="40">
        <v>365000</v>
      </c>
      <c r="E38" s="47">
        <v>323424</v>
      </c>
      <c r="F38" s="40">
        <v>292639</v>
      </c>
      <c r="G38" s="40">
        <f t="shared" si="2"/>
        <v>-30785</v>
      </c>
      <c r="H38" s="42">
        <f t="shared" si="7"/>
        <v>0.88609315068493155</v>
      </c>
      <c r="I38" s="42">
        <f t="shared" si="7"/>
        <v>0.80175068493150681</v>
      </c>
    </row>
    <row r="39" spans="1:9" ht="123.75" customHeight="1">
      <c r="A39" s="53"/>
      <c r="B39" s="57"/>
      <c r="C39" s="41"/>
      <c r="D39" s="41"/>
      <c r="E39" s="48"/>
      <c r="F39" s="41"/>
      <c r="G39" s="41"/>
      <c r="H39" s="43"/>
      <c r="I39" s="43"/>
    </row>
    <row r="40" spans="1:9">
      <c r="A40" s="53" t="s">
        <v>68</v>
      </c>
      <c r="B40" s="54" t="s">
        <v>27</v>
      </c>
      <c r="C40" s="40">
        <v>3662736</v>
      </c>
      <c r="D40" s="40">
        <v>3518320</v>
      </c>
      <c r="E40" s="47">
        <v>3662736</v>
      </c>
      <c r="F40" s="40">
        <v>3518320</v>
      </c>
      <c r="G40" s="40">
        <f t="shared" si="2"/>
        <v>-144416</v>
      </c>
      <c r="H40" s="42">
        <f t="shared" si="7"/>
        <v>1</v>
      </c>
      <c r="I40" s="42">
        <f t="shared" si="7"/>
        <v>1</v>
      </c>
    </row>
    <row r="41" spans="1:9">
      <c r="A41" s="53"/>
      <c r="B41" s="54"/>
      <c r="C41" s="55"/>
      <c r="D41" s="55"/>
      <c r="E41" s="61"/>
      <c r="F41" s="55"/>
      <c r="G41" s="55"/>
      <c r="H41" s="56"/>
      <c r="I41" s="56"/>
    </row>
    <row r="42" spans="1:9" ht="123" customHeight="1">
      <c r="A42" s="53"/>
      <c r="B42" s="54"/>
      <c r="C42" s="41"/>
      <c r="D42" s="41"/>
      <c r="E42" s="48"/>
      <c r="F42" s="41"/>
      <c r="G42" s="41"/>
      <c r="H42" s="43"/>
      <c r="I42" s="43"/>
    </row>
    <row r="43" spans="1:9" ht="42.75" customHeight="1">
      <c r="A43" s="9" t="s">
        <v>28</v>
      </c>
      <c r="B43" s="26">
        <v>9</v>
      </c>
      <c r="C43" s="14">
        <f t="shared" ref="C43:G43" si="19">C44</f>
        <v>2999546</v>
      </c>
      <c r="D43" s="14">
        <f t="shared" si="19"/>
        <v>1949952</v>
      </c>
      <c r="E43" s="14">
        <f t="shared" si="19"/>
        <v>2795147.54</v>
      </c>
      <c r="F43" s="14">
        <f t="shared" si="19"/>
        <v>1710688.54</v>
      </c>
      <c r="G43" s="14">
        <f t="shared" si="19"/>
        <v>-1084459</v>
      </c>
      <c r="H43" s="5">
        <f t="shared" si="7"/>
        <v>0.93185686767264109</v>
      </c>
      <c r="I43" s="5">
        <f t="shared" si="7"/>
        <v>0.87729776938098991</v>
      </c>
    </row>
    <row r="44" spans="1:9" ht="72.75" customHeight="1">
      <c r="A44" s="10" t="s">
        <v>29</v>
      </c>
      <c r="B44" s="27" t="s">
        <v>30</v>
      </c>
      <c r="C44" s="13">
        <v>2999546</v>
      </c>
      <c r="D44" s="13">
        <v>1949952</v>
      </c>
      <c r="E44" s="13">
        <v>2795147.54</v>
      </c>
      <c r="F44" s="13">
        <v>1710688.54</v>
      </c>
      <c r="G44" s="13">
        <f t="shared" si="2"/>
        <v>-1084459</v>
      </c>
      <c r="H44" s="5">
        <f t="shared" si="7"/>
        <v>0.93185686767264109</v>
      </c>
      <c r="I44" s="5">
        <f t="shared" si="7"/>
        <v>0.87729776938098991</v>
      </c>
    </row>
    <row r="45" spans="1:9" ht="60" customHeight="1">
      <c r="A45" s="16" t="s">
        <v>69</v>
      </c>
      <c r="B45" s="26">
        <v>10</v>
      </c>
      <c r="C45" s="14">
        <f t="shared" ref="C45" si="20">C46+C49</f>
        <v>1056394</v>
      </c>
      <c r="D45" s="14">
        <f t="shared" ref="D45:G45" si="21">D46+D49</f>
        <v>1115683</v>
      </c>
      <c r="E45" s="14">
        <f t="shared" si="21"/>
        <v>1036968.72</v>
      </c>
      <c r="F45" s="14">
        <f t="shared" si="21"/>
        <v>1091006.33</v>
      </c>
      <c r="G45" s="14">
        <f t="shared" si="21"/>
        <v>54037.609999999986</v>
      </c>
      <c r="H45" s="5">
        <f t="shared" si="7"/>
        <v>0.98161170926756491</v>
      </c>
      <c r="I45" s="5">
        <f t="shared" si="7"/>
        <v>0.97788200591028107</v>
      </c>
    </row>
    <row r="46" spans="1:9">
      <c r="A46" s="53" t="s">
        <v>70</v>
      </c>
      <c r="B46" s="54" t="s">
        <v>31</v>
      </c>
      <c r="C46" s="40">
        <v>730975</v>
      </c>
      <c r="D46" s="40">
        <v>766639</v>
      </c>
      <c r="E46" s="47">
        <v>711549.72</v>
      </c>
      <c r="F46" s="40">
        <v>741962.33</v>
      </c>
      <c r="G46" s="40">
        <f t="shared" si="2"/>
        <v>30412.609999999986</v>
      </c>
      <c r="H46" s="42">
        <f t="shared" si="7"/>
        <v>0.97342552070864252</v>
      </c>
      <c r="I46" s="42">
        <f t="shared" si="7"/>
        <v>0.96781187755905973</v>
      </c>
    </row>
    <row r="47" spans="1:9">
      <c r="A47" s="53"/>
      <c r="B47" s="54"/>
      <c r="C47" s="55"/>
      <c r="D47" s="55"/>
      <c r="E47" s="61"/>
      <c r="F47" s="55"/>
      <c r="G47" s="55"/>
      <c r="H47" s="56"/>
      <c r="I47" s="56"/>
    </row>
    <row r="48" spans="1:9" ht="61.5" customHeight="1">
      <c r="A48" s="53"/>
      <c r="B48" s="54"/>
      <c r="C48" s="41"/>
      <c r="D48" s="41"/>
      <c r="E48" s="48"/>
      <c r="F48" s="41"/>
      <c r="G48" s="41"/>
      <c r="H48" s="43"/>
      <c r="I48" s="43"/>
    </row>
    <row r="49" spans="1:9" ht="108.75" customHeight="1">
      <c r="A49" s="17" t="s">
        <v>71</v>
      </c>
      <c r="B49" s="26">
        <v>102</v>
      </c>
      <c r="C49" s="13">
        <v>325419</v>
      </c>
      <c r="D49" s="13">
        <v>349044</v>
      </c>
      <c r="E49" s="13">
        <v>325419</v>
      </c>
      <c r="F49" s="13">
        <v>349044</v>
      </c>
      <c r="G49" s="13">
        <f t="shared" si="2"/>
        <v>23625</v>
      </c>
      <c r="H49" s="5">
        <f t="shared" si="7"/>
        <v>1</v>
      </c>
      <c r="I49" s="5">
        <f t="shared" si="7"/>
        <v>1</v>
      </c>
    </row>
    <row r="50" spans="1:9">
      <c r="A50" s="49" t="s">
        <v>72</v>
      </c>
      <c r="B50" s="50">
        <v>11</v>
      </c>
      <c r="C50" s="51">
        <f t="shared" ref="C50" si="22">C52+C55+C57</f>
        <v>107737375.06</v>
      </c>
      <c r="D50" s="51">
        <f t="shared" ref="D50:G50" si="23">D52+D55+D57</f>
        <v>200847951.31999999</v>
      </c>
      <c r="E50" s="51">
        <f t="shared" ref="E50:F50" si="24">E52+E55+E57</f>
        <v>93342332.329999998</v>
      </c>
      <c r="F50" s="51">
        <f t="shared" si="24"/>
        <v>184403057.47</v>
      </c>
      <c r="G50" s="51">
        <f t="shared" si="23"/>
        <v>91060725.140000001</v>
      </c>
      <c r="H50" s="42">
        <f t="shared" si="7"/>
        <v>0.86638766053114569</v>
      </c>
      <c r="I50" s="42">
        <f t="shared" si="7"/>
        <v>0.91812267069730147</v>
      </c>
    </row>
    <row r="51" spans="1:9" ht="72.75" customHeight="1">
      <c r="A51" s="49"/>
      <c r="B51" s="50"/>
      <c r="C51" s="52"/>
      <c r="D51" s="52"/>
      <c r="E51" s="52"/>
      <c r="F51" s="52"/>
      <c r="G51" s="52"/>
      <c r="H51" s="43"/>
      <c r="I51" s="43"/>
    </row>
    <row r="52" spans="1:9">
      <c r="A52" s="53" t="s">
        <v>73</v>
      </c>
      <c r="B52" s="54" t="s">
        <v>32</v>
      </c>
      <c r="C52" s="40">
        <v>107145679.06</v>
      </c>
      <c r="D52" s="40">
        <v>200256255.31999999</v>
      </c>
      <c r="E52" s="47">
        <v>92750636.329999998</v>
      </c>
      <c r="F52" s="40">
        <v>183811361.5</v>
      </c>
      <c r="G52" s="40">
        <f t="shared" si="2"/>
        <v>91060725.170000002</v>
      </c>
      <c r="H52" s="42">
        <f t="shared" si="7"/>
        <v>0.86564980635440281</v>
      </c>
      <c r="I52" s="42">
        <f t="shared" si="7"/>
        <v>0.91788074837551603</v>
      </c>
    </row>
    <row r="53" spans="1:9">
      <c r="A53" s="53"/>
      <c r="B53" s="54"/>
      <c r="C53" s="55"/>
      <c r="D53" s="55"/>
      <c r="E53" s="61"/>
      <c r="F53" s="55"/>
      <c r="G53" s="55"/>
      <c r="H53" s="56"/>
      <c r="I53" s="56"/>
    </row>
    <row r="54" spans="1:9" ht="92.25" customHeight="1">
      <c r="A54" s="53"/>
      <c r="B54" s="54"/>
      <c r="C54" s="41"/>
      <c r="D54" s="41"/>
      <c r="E54" s="48"/>
      <c r="F54" s="41"/>
      <c r="G54" s="41"/>
      <c r="H54" s="43"/>
      <c r="I54" s="43"/>
    </row>
    <row r="55" spans="1:9" ht="66" customHeight="1">
      <c r="A55" s="36" t="s">
        <v>74</v>
      </c>
      <c r="B55" s="54" t="s">
        <v>33</v>
      </c>
      <c r="C55" s="40">
        <v>400000</v>
      </c>
      <c r="D55" s="40">
        <v>400000</v>
      </c>
      <c r="E55" s="47">
        <v>400000</v>
      </c>
      <c r="F55" s="40">
        <v>399999.97</v>
      </c>
      <c r="G55" s="40">
        <f t="shared" si="2"/>
        <v>-3.0000000027939677E-2</v>
      </c>
      <c r="H55" s="42">
        <f t="shared" si="7"/>
        <v>1</v>
      </c>
      <c r="I55" s="42">
        <f t="shared" si="7"/>
        <v>0.9999999249999999</v>
      </c>
    </row>
    <row r="56" spans="1:9" ht="63.75" customHeight="1">
      <c r="A56" s="37"/>
      <c r="B56" s="54"/>
      <c r="C56" s="41"/>
      <c r="D56" s="41"/>
      <c r="E56" s="48"/>
      <c r="F56" s="41"/>
      <c r="G56" s="41"/>
      <c r="H56" s="43"/>
      <c r="I56" s="43"/>
    </row>
    <row r="57" spans="1:9" ht="126" customHeight="1">
      <c r="A57" s="8" t="s">
        <v>34</v>
      </c>
      <c r="B57" s="27" t="s">
        <v>35</v>
      </c>
      <c r="C57" s="13">
        <v>191696</v>
      </c>
      <c r="D57" s="13">
        <v>191696</v>
      </c>
      <c r="E57" s="13">
        <v>191696</v>
      </c>
      <c r="F57" s="13">
        <v>191696</v>
      </c>
      <c r="G57" s="13">
        <f t="shared" si="2"/>
        <v>0</v>
      </c>
      <c r="H57" s="5">
        <f t="shared" si="7"/>
        <v>1</v>
      </c>
      <c r="I57" s="5">
        <f t="shared" si="7"/>
        <v>1</v>
      </c>
    </row>
    <row r="58" spans="1:9" ht="58.5" customHeight="1">
      <c r="A58" s="9" t="s">
        <v>75</v>
      </c>
      <c r="B58" s="26">
        <v>12</v>
      </c>
      <c r="C58" s="14">
        <f t="shared" ref="C58" si="25">C59+C60+C61</f>
        <v>865096</v>
      </c>
      <c r="D58" s="14">
        <f t="shared" ref="D58:G58" si="26">D59+D60+D61</f>
        <v>1141896</v>
      </c>
      <c r="E58" s="14">
        <f t="shared" si="26"/>
        <v>862276</v>
      </c>
      <c r="F58" s="14">
        <f t="shared" si="26"/>
        <v>922296</v>
      </c>
      <c r="G58" s="14">
        <f t="shared" si="26"/>
        <v>60020</v>
      </c>
      <c r="H58" s="5">
        <f t="shared" si="7"/>
        <v>0.99674024616921131</v>
      </c>
      <c r="I58" s="5">
        <f t="shared" si="7"/>
        <v>0.80768826583156439</v>
      </c>
    </row>
    <row r="59" spans="1:9" ht="94.5" customHeight="1">
      <c r="A59" s="17" t="s">
        <v>76</v>
      </c>
      <c r="B59" s="27" t="s">
        <v>36</v>
      </c>
      <c r="C59" s="13">
        <v>348100</v>
      </c>
      <c r="D59" s="13">
        <v>377900</v>
      </c>
      <c r="E59" s="13">
        <v>348100</v>
      </c>
      <c r="F59" s="13">
        <v>377900</v>
      </c>
      <c r="G59" s="13">
        <f t="shared" si="2"/>
        <v>29800</v>
      </c>
      <c r="H59" s="5">
        <f>E59/C59</f>
        <v>1</v>
      </c>
      <c r="I59" s="5">
        <f t="shared" ref="I59:I72" si="27">F59/D59</f>
        <v>1</v>
      </c>
    </row>
    <row r="60" spans="1:9" ht="94.5" customHeight="1">
      <c r="A60" s="8" t="s">
        <v>37</v>
      </c>
      <c r="B60" s="27" t="s">
        <v>38</v>
      </c>
      <c r="C60" s="13">
        <v>496996</v>
      </c>
      <c r="D60" s="13">
        <v>743996</v>
      </c>
      <c r="E60" s="13">
        <v>494676</v>
      </c>
      <c r="F60" s="13">
        <v>524796</v>
      </c>
      <c r="G60" s="13">
        <f t="shared" si="2"/>
        <v>30120</v>
      </c>
      <c r="H60" s="5">
        <f t="shared" ref="H60:H62" si="28">E60/C60</f>
        <v>0.99533195438192656</v>
      </c>
      <c r="I60" s="5">
        <f t="shared" si="27"/>
        <v>0.70537476007935529</v>
      </c>
    </row>
    <row r="61" spans="1:9" ht="94.5" customHeight="1">
      <c r="A61" s="17" t="s">
        <v>77</v>
      </c>
      <c r="B61" s="27">
        <v>123</v>
      </c>
      <c r="C61" s="13">
        <v>20000</v>
      </c>
      <c r="D61" s="13">
        <v>20000</v>
      </c>
      <c r="E61" s="13">
        <v>19500</v>
      </c>
      <c r="F61" s="13">
        <v>19600</v>
      </c>
      <c r="G61" s="13">
        <f t="shared" si="2"/>
        <v>100</v>
      </c>
      <c r="H61" s="12">
        <f t="shared" si="28"/>
        <v>0.97499999999999998</v>
      </c>
      <c r="I61" s="12">
        <f t="shared" si="27"/>
        <v>0.98</v>
      </c>
    </row>
    <row r="62" spans="1:9" ht="76.5" customHeight="1">
      <c r="A62" s="16" t="s">
        <v>78</v>
      </c>
      <c r="B62" s="26">
        <v>13</v>
      </c>
      <c r="C62" s="14">
        <f t="shared" ref="C62" si="29">C63+C66+C67</f>
        <v>7676313.2300000004</v>
      </c>
      <c r="D62" s="14">
        <f t="shared" ref="D62:G62" si="30">D63+D66+D67</f>
        <v>11818942</v>
      </c>
      <c r="E62" s="14">
        <f t="shared" si="30"/>
        <v>7037042.0899999999</v>
      </c>
      <c r="F62" s="14">
        <f t="shared" si="30"/>
        <v>8851559.0300000012</v>
      </c>
      <c r="G62" s="14">
        <f t="shared" si="30"/>
        <v>1814516.9400000002</v>
      </c>
      <c r="H62" s="5">
        <f t="shared" si="28"/>
        <v>0.9167215926648683</v>
      </c>
      <c r="I62" s="5">
        <f t="shared" si="27"/>
        <v>0.74892989829377288</v>
      </c>
    </row>
    <row r="63" spans="1:9">
      <c r="A63" s="53" t="s">
        <v>39</v>
      </c>
      <c r="B63" s="54" t="s">
        <v>40</v>
      </c>
      <c r="C63" s="40">
        <v>2136513.23</v>
      </c>
      <c r="D63" s="40">
        <v>3391659</v>
      </c>
      <c r="E63" s="47">
        <v>1963293.68</v>
      </c>
      <c r="F63" s="40">
        <v>3216995.55</v>
      </c>
      <c r="G63" s="40">
        <f t="shared" si="2"/>
        <v>1253701.8699999999</v>
      </c>
      <c r="H63" s="42">
        <f>E63/C63</f>
        <v>0.91892418564616141</v>
      </c>
      <c r="I63" s="42">
        <f t="shared" si="27"/>
        <v>0.94850206049605812</v>
      </c>
    </row>
    <row r="64" spans="1:9">
      <c r="A64" s="53"/>
      <c r="B64" s="54"/>
      <c r="C64" s="55"/>
      <c r="D64" s="55"/>
      <c r="E64" s="61"/>
      <c r="F64" s="55"/>
      <c r="G64" s="55"/>
      <c r="H64" s="56"/>
      <c r="I64" s="56"/>
    </row>
    <row r="65" spans="1:9" ht="80.25" customHeight="1">
      <c r="A65" s="53"/>
      <c r="B65" s="54"/>
      <c r="C65" s="41"/>
      <c r="D65" s="41"/>
      <c r="E65" s="48"/>
      <c r="F65" s="41"/>
      <c r="G65" s="41"/>
      <c r="H65" s="43"/>
      <c r="I65" s="43"/>
    </row>
    <row r="66" spans="1:9" ht="138" customHeight="1">
      <c r="A66" s="8" t="s">
        <v>41</v>
      </c>
      <c r="B66" s="27" t="s">
        <v>42</v>
      </c>
      <c r="C66" s="13">
        <v>5539800</v>
      </c>
      <c r="D66" s="13">
        <v>6188836</v>
      </c>
      <c r="E66" s="13">
        <v>5073748.41</v>
      </c>
      <c r="F66" s="13">
        <v>5634563.4800000004</v>
      </c>
      <c r="G66" s="13">
        <f t="shared" si="2"/>
        <v>560815.0700000003</v>
      </c>
      <c r="H66" s="5">
        <f>E66/C66</f>
        <v>0.9158721271526048</v>
      </c>
      <c r="I66" s="5">
        <f t="shared" si="27"/>
        <v>0.91043994056394462</v>
      </c>
    </row>
    <row r="67" spans="1:9" ht="140.25" customHeight="1">
      <c r="A67" s="17" t="s">
        <v>79</v>
      </c>
      <c r="B67" s="26" t="s">
        <v>43</v>
      </c>
      <c r="C67" s="13">
        <v>0</v>
      </c>
      <c r="D67" s="13">
        <v>2238447</v>
      </c>
      <c r="E67" s="13"/>
      <c r="F67" s="13"/>
      <c r="G67" s="13">
        <f t="shared" si="2"/>
        <v>0</v>
      </c>
      <c r="H67" s="5" t="e">
        <f t="shared" ref="H67" si="31">E67/C67</f>
        <v>#DIV/0!</v>
      </c>
      <c r="I67" s="5">
        <f t="shared" si="27"/>
        <v>0</v>
      </c>
    </row>
    <row r="68" spans="1:9">
      <c r="A68" s="49" t="s">
        <v>80</v>
      </c>
      <c r="B68" s="50">
        <v>14</v>
      </c>
      <c r="C68" s="51">
        <f t="shared" ref="C68" si="32">C70+C72</f>
        <v>39623916</v>
      </c>
      <c r="D68" s="51">
        <f t="shared" ref="D68:G68" si="33">D70+D72</f>
        <v>39035554</v>
      </c>
      <c r="E68" s="51">
        <f t="shared" ref="E68:F68" si="34">E70+E72</f>
        <v>38794792.710000001</v>
      </c>
      <c r="F68" s="51">
        <f t="shared" si="34"/>
        <v>38309788.469999999</v>
      </c>
      <c r="G68" s="51">
        <f t="shared" si="33"/>
        <v>-485004.24000000209</v>
      </c>
      <c r="H68" s="42">
        <f>E68/C68</f>
        <v>0.9790751805046225</v>
      </c>
      <c r="I68" s="42">
        <f t="shared" si="27"/>
        <v>0.98140757705142345</v>
      </c>
    </row>
    <row r="69" spans="1:9" ht="88.5" customHeight="1">
      <c r="A69" s="49"/>
      <c r="B69" s="50"/>
      <c r="C69" s="52"/>
      <c r="D69" s="52"/>
      <c r="E69" s="52"/>
      <c r="F69" s="52"/>
      <c r="G69" s="52"/>
      <c r="H69" s="43"/>
      <c r="I69" s="43"/>
    </row>
    <row r="70" spans="1:9">
      <c r="A70" s="53" t="s">
        <v>81</v>
      </c>
      <c r="B70" s="54" t="s">
        <v>44</v>
      </c>
      <c r="C70" s="40">
        <v>12503650</v>
      </c>
      <c r="D70" s="40">
        <v>13265851</v>
      </c>
      <c r="E70" s="47">
        <v>12503650</v>
      </c>
      <c r="F70" s="40">
        <v>13265851</v>
      </c>
      <c r="G70" s="40">
        <f t="shared" si="2"/>
        <v>762201</v>
      </c>
      <c r="H70" s="42">
        <f>E70/C70</f>
        <v>1</v>
      </c>
      <c r="I70" s="42">
        <f t="shared" si="27"/>
        <v>1</v>
      </c>
    </row>
    <row r="71" spans="1:9" ht="137.25" customHeight="1">
      <c r="A71" s="53"/>
      <c r="B71" s="54"/>
      <c r="C71" s="41"/>
      <c r="D71" s="41"/>
      <c r="E71" s="48"/>
      <c r="F71" s="41"/>
      <c r="G71" s="41"/>
      <c r="H71" s="43"/>
      <c r="I71" s="43"/>
    </row>
    <row r="72" spans="1:9">
      <c r="A72" s="53" t="s">
        <v>45</v>
      </c>
      <c r="B72" s="54" t="s">
        <v>46</v>
      </c>
      <c r="C72" s="40">
        <v>27120266</v>
      </c>
      <c r="D72" s="40">
        <v>25769703</v>
      </c>
      <c r="E72" s="47">
        <v>26291142.710000001</v>
      </c>
      <c r="F72" s="40">
        <v>25043937.469999999</v>
      </c>
      <c r="G72" s="40">
        <f t="shared" si="2"/>
        <v>-1247205.2400000021</v>
      </c>
      <c r="H72" s="42">
        <f>E72/C72</f>
        <v>0.96942790715990768</v>
      </c>
      <c r="I72" s="42">
        <f t="shared" si="27"/>
        <v>0.97183648061446415</v>
      </c>
    </row>
    <row r="73" spans="1:9">
      <c r="A73" s="53"/>
      <c r="B73" s="54"/>
      <c r="C73" s="55"/>
      <c r="D73" s="55"/>
      <c r="E73" s="61"/>
      <c r="F73" s="55"/>
      <c r="G73" s="55"/>
      <c r="H73" s="56"/>
      <c r="I73" s="56"/>
    </row>
    <row r="74" spans="1:9" ht="91.5" customHeight="1">
      <c r="A74" s="53"/>
      <c r="B74" s="54"/>
      <c r="C74" s="41"/>
      <c r="D74" s="41"/>
      <c r="E74" s="48"/>
      <c r="F74" s="41"/>
      <c r="G74" s="41"/>
      <c r="H74" s="43"/>
      <c r="I74" s="43"/>
    </row>
    <row r="75" spans="1:9" ht="79.5" customHeight="1">
      <c r="A75" s="16" t="s">
        <v>82</v>
      </c>
      <c r="B75" s="26">
        <v>15</v>
      </c>
      <c r="C75" s="14">
        <f t="shared" ref="C75:G75" si="35">C76</f>
        <v>150000</v>
      </c>
      <c r="D75" s="14">
        <f t="shared" si="35"/>
        <v>150000</v>
      </c>
      <c r="E75" s="14">
        <f t="shared" si="35"/>
        <v>0</v>
      </c>
      <c r="F75" s="14">
        <f t="shared" si="35"/>
        <v>0</v>
      </c>
      <c r="G75" s="14">
        <f t="shared" si="35"/>
        <v>0</v>
      </c>
      <c r="H75" s="5">
        <f t="shared" ref="H75:I83" si="36">E75/C75</f>
        <v>0</v>
      </c>
      <c r="I75" s="5">
        <f t="shared" si="36"/>
        <v>0</v>
      </c>
    </row>
    <row r="76" spans="1:9" ht="109.5" customHeight="1">
      <c r="A76" s="17" t="s">
        <v>83</v>
      </c>
      <c r="B76" s="27" t="s">
        <v>47</v>
      </c>
      <c r="C76" s="13">
        <v>150000</v>
      </c>
      <c r="D76" s="13">
        <v>150000</v>
      </c>
      <c r="E76" s="13">
        <v>0</v>
      </c>
      <c r="F76" s="13">
        <v>0</v>
      </c>
      <c r="G76" s="13">
        <f t="shared" ref="G76:G83" si="37">F76-E76</f>
        <v>0</v>
      </c>
      <c r="H76" s="5">
        <f t="shared" si="36"/>
        <v>0</v>
      </c>
      <c r="I76" s="5">
        <f t="shared" si="36"/>
        <v>0</v>
      </c>
    </row>
    <row r="77" spans="1:9">
      <c r="A77" s="49" t="s">
        <v>48</v>
      </c>
      <c r="B77" s="50">
        <v>16</v>
      </c>
      <c r="C77" s="51">
        <f t="shared" ref="C77" si="38">C79</f>
        <v>0</v>
      </c>
      <c r="D77" s="51">
        <f t="shared" ref="D77:G77" si="39">D79</f>
        <v>0</v>
      </c>
      <c r="E77" s="51">
        <f t="shared" ref="E77:F77" si="40">E79</f>
        <v>0</v>
      </c>
      <c r="F77" s="51">
        <f t="shared" si="40"/>
        <v>0</v>
      </c>
      <c r="G77" s="51">
        <f t="shared" si="39"/>
        <v>0</v>
      </c>
      <c r="H77" s="42" t="e">
        <f t="shared" si="36"/>
        <v>#DIV/0!</v>
      </c>
      <c r="I77" s="42" t="e">
        <f t="shared" si="36"/>
        <v>#DIV/0!</v>
      </c>
    </row>
    <row r="78" spans="1:9" ht="69.75" customHeight="1">
      <c r="A78" s="49"/>
      <c r="B78" s="50"/>
      <c r="C78" s="52"/>
      <c r="D78" s="52"/>
      <c r="E78" s="52"/>
      <c r="F78" s="52"/>
      <c r="G78" s="52"/>
      <c r="H78" s="43"/>
      <c r="I78" s="43"/>
    </row>
    <row r="79" spans="1:9" ht="48.75" customHeight="1">
      <c r="A79" s="36" t="s">
        <v>84</v>
      </c>
      <c r="B79" s="54" t="s">
        <v>49</v>
      </c>
      <c r="C79" s="40">
        <v>0</v>
      </c>
      <c r="D79" s="40">
        <v>0</v>
      </c>
      <c r="E79" s="47">
        <v>0</v>
      </c>
      <c r="F79" s="40">
        <v>0</v>
      </c>
      <c r="G79" s="40">
        <f t="shared" si="37"/>
        <v>0</v>
      </c>
      <c r="H79" s="42" t="e">
        <f t="shared" si="36"/>
        <v>#DIV/0!</v>
      </c>
      <c r="I79" s="42" t="e">
        <f t="shared" si="36"/>
        <v>#DIV/0!</v>
      </c>
    </row>
    <row r="80" spans="1:9" ht="80.25" customHeight="1">
      <c r="A80" s="37"/>
      <c r="B80" s="54"/>
      <c r="C80" s="41"/>
      <c r="D80" s="41"/>
      <c r="E80" s="48"/>
      <c r="F80" s="41"/>
      <c r="G80" s="41"/>
      <c r="H80" s="43"/>
      <c r="I80" s="43"/>
    </row>
    <row r="81" spans="1:9" ht="72.75" customHeight="1">
      <c r="A81" s="9" t="s">
        <v>85</v>
      </c>
      <c r="B81" s="26">
        <v>17</v>
      </c>
      <c r="C81" s="14">
        <f t="shared" ref="C81" si="41">C83+C82</f>
        <v>488100</v>
      </c>
      <c r="D81" s="14">
        <f t="shared" ref="D81:G81" si="42">D83+D82</f>
        <v>517900</v>
      </c>
      <c r="E81" s="14">
        <f t="shared" si="42"/>
        <v>487753.5</v>
      </c>
      <c r="F81" s="14">
        <f t="shared" si="42"/>
        <v>517836.29000000004</v>
      </c>
      <c r="G81" s="14">
        <f t="shared" si="42"/>
        <v>30082.790000000008</v>
      </c>
      <c r="H81" s="5">
        <f t="shared" si="36"/>
        <v>0.99929010448678546</v>
      </c>
      <c r="I81" s="5">
        <f t="shared" si="36"/>
        <v>0.99987698397374014</v>
      </c>
    </row>
    <row r="82" spans="1:9" ht="72.75" customHeight="1">
      <c r="A82" s="22" t="s">
        <v>88</v>
      </c>
      <c r="B82" s="26">
        <v>171</v>
      </c>
      <c r="C82" s="30">
        <v>140000</v>
      </c>
      <c r="D82" s="20">
        <v>140000</v>
      </c>
      <c r="E82" s="31">
        <v>139653.5</v>
      </c>
      <c r="F82" s="20">
        <v>139936.29</v>
      </c>
      <c r="G82" s="23">
        <f>F82-E82</f>
        <v>282.79000000000815</v>
      </c>
      <c r="H82" s="21" t="e">
        <v>#DIV/0!</v>
      </c>
      <c r="I82" s="21">
        <v>1</v>
      </c>
    </row>
    <row r="83" spans="1:9" ht="67.5" customHeight="1">
      <c r="A83" s="36" t="s">
        <v>86</v>
      </c>
      <c r="B83" s="54" t="s">
        <v>50</v>
      </c>
      <c r="C83" s="40">
        <v>348100</v>
      </c>
      <c r="D83" s="40">
        <v>377900</v>
      </c>
      <c r="E83" s="47">
        <v>348100</v>
      </c>
      <c r="F83" s="40">
        <v>377900</v>
      </c>
      <c r="G83" s="40">
        <f t="shared" si="37"/>
        <v>29800</v>
      </c>
      <c r="H83" s="42">
        <f t="shared" si="36"/>
        <v>1</v>
      </c>
      <c r="I83" s="42">
        <f t="shared" si="36"/>
        <v>1</v>
      </c>
    </row>
    <row r="84" spans="1:9" ht="52.5" customHeight="1">
      <c r="A84" s="37"/>
      <c r="B84" s="54"/>
      <c r="C84" s="41"/>
      <c r="D84" s="41"/>
      <c r="E84" s="48"/>
      <c r="F84" s="41"/>
      <c r="G84" s="41"/>
      <c r="H84" s="43"/>
      <c r="I84" s="43"/>
    </row>
  </sheetData>
  <mergeCells count="179">
    <mergeCell ref="A79:A80"/>
    <mergeCell ref="A83:A84"/>
    <mergeCell ref="A55:A56"/>
    <mergeCell ref="B79:B80"/>
    <mergeCell ref="C79:C80"/>
    <mergeCell ref="D79:D80"/>
    <mergeCell ref="F79:F80"/>
    <mergeCell ref="G79:G80"/>
    <mergeCell ref="A77:A78"/>
    <mergeCell ref="B77:B78"/>
    <mergeCell ref="C77:C78"/>
    <mergeCell ref="D77:D78"/>
    <mergeCell ref="F77:F78"/>
    <mergeCell ref="G77:G78"/>
    <mergeCell ref="A63:A65"/>
    <mergeCell ref="B63:B65"/>
    <mergeCell ref="C63:C65"/>
    <mergeCell ref="D63:D65"/>
    <mergeCell ref="F63:F65"/>
    <mergeCell ref="B55:B56"/>
    <mergeCell ref="C55:C56"/>
    <mergeCell ref="E63:E65"/>
    <mergeCell ref="E70:E71"/>
    <mergeCell ref="E68:E69"/>
    <mergeCell ref="I72:I74"/>
    <mergeCell ref="H79:H80"/>
    <mergeCell ref="I79:I80"/>
    <mergeCell ref="B83:B84"/>
    <mergeCell ref="C83:C84"/>
    <mergeCell ref="D83:D84"/>
    <mergeCell ref="F83:F84"/>
    <mergeCell ref="G83:G84"/>
    <mergeCell ref="H83:H84"/>
    <mergeCell ref="I83:I84"/>
    <mergeCell ref="H77:H78"/>
    <mergeCell ref="I77:I78"/>
    <mergeCell ref="E72:E74"/>
    <mergeCell ref="E77:E78"/>
    <mergeCell ref="E79:E80"/>
    <mergeCell ref="E83:E84"/>
    <mergeCell ref="I68:I69"/>
    <mergeCell ref="A70:A71"/>
    <mergeCell ref="B70:B71"/>
    <mergeCell ref="C70:C71"/>
    <mergeCell ref="D70:D71"/>
    <mergeCell ref="F70:F71"/>
    <mergeCell ref="G70:G71"/>
    <mergeCell ref="H70:H71"/>
    <mergeCell ref="A68:A69"/>
    <mergeCell ref="B68:B69"/>
    <mergeCell ref="C68:C69"/>
    <mergeCell ref="D68:D69"/>
    <mergeCell ref="F68:F69"/>
    <mergeCell ref="G68:G69"/>
    <mergeCell ref="I70:I71"/>
    <mergeCell ref="A72:A74"/>
    <mergeCell ref="B72:B74"/>
    <mergeCell ref="C72:C74"/>
    <mergeCell ref="D72:D74"/>
    <mergeCell ref="D55:D56"/>
    <mergeCell ref="F55:F56"/>
    <mergeCell ref="G55:G56"/>
    <mergeCell ref="H55:H56"/>
    <mergeCell ref="H68:H69"/>
    <mergeCell ref="F72:F74"/>
    <mergeCell ref="G72:G74"/>
    <mergeCell ref="H72:H74"/>
    <mergeCell ref="E55:E56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52:A54"/>
    <mergeCell ref="B52:B54"/>
    <mergeCell ref="C52:C54"/>
    <mergeCell ref="D52:D54"/>
    <mergeCell ref="F52:F54"/>
    <mergeCell ref="G52:G54"/>
    <mergeCell ref="A50:A51"/>
    <mergeCell ref="B50:B51"/>
    <mergeCell ref="C50:C51"/>
    <mergeCell ref="D50:D51"/>
    <mergeCell ref="F50:F51"/>
    <mergeCell ref="E52:E54"/>
    <mergeCell ref="E50:E51"/>
    <mergeCell ref="A40:A42"/>
    <mergeCell ref="B40:B42"/>
    <mergeCell ref="C40:C42"/>
    <mergeCell ref="D40:D42"/>
    <mergeCell ref="F40:F42"/>
    <mergeCell ref="G40:G42"/>
    <mergeCell ref="H40:H42"/>
    <mergeCell ref="I40:I42"/>
    <mergeCell ref="A46:A48"/>
    <mergeCell ref="B46:B48"/>
    <mergeCell ref="C46:C48"/>
    <mergeCell ref="D46:D48"/>
    <mergeCell ref="F46:F48"/>
    <mergeCell ref="G46:G48"/>
    <mergeCell ref="H46:H48"/>
    <mergeCell ref="I46:I48"/>
    <mergeCell ref="E46:E48"/>
    <mergeCell ref="E40:E42"/>
    <mergeCell ref="G33:G35"/>
    <mergeCell ref="H33:H35"/>
    <mergeCell ref="I33:I35"/>
    <mergeCell ref="A38:A39"/>
    <mergeCell ref="B38:B39"/>
    <mergeCell ref="C38:C39"/>
    <mergeCell ref="D38:D39"/>
    <mergeCell ref="F38:F39"/>
    <mergeCell ref="G38:G39"/>
    <mergeCell ref="A33:A35"/>
    <mergeCell ref="B33:B35"/>
    <mergeCell ref="C33:C35"/>
    <mergeCell ref="D33:D35"/>
    <mergeCell ref="F33:F35"/>
    <mergeCell ref="H38:H39"/>
    <mergeCell ref="I38:I39"/>
    <mergeCell ref="E38:E39"/>
    <mergeCell ref="E33:E35"/>
    <mergeCell ref="A16:A17"/>
    <mergeCell ref="B16:B17"/>
    <mergeCell ref="C16:C17"/>
    <mergeCell ref="D16:D17"/>
    <mergeCell ref="F16:F17"/>
    <mergeCell ref="G16:G17"/>
    <mergeCell ref="H16:H17"/>
    <mergeCell ref="I16:I17"/>
    <mergeCell ref="A21:A22"/>
    <mergeCell ref="B21:B22"/>
    <mergeCell ref="C21:C22"/>
    <mergeCell ref="D21:D22"/>
    <mergeCell ref="F21:F22"/>
    <mergeCell ref="G21:G22"/>
    <mergeCell ref="H21:H22"/>
    <mergeCell ref="I21:I22"/>
    <mergeCell ref="E16:E17"/>
    <mergeCell ref="E21:E22"/>
    <mergeCell ref="G10:G11"/>
    <mergeCell ref="H10:H11"/>
    <mergeCell ref="I10:I11"/>
    <mergeCell ref="A13:A14"/>
    <mergeCell ref="B13:B14"/>
    <mergeCell ref="C13:C14"/>
    <mergeCell ref="D13:D14"/>
    <mergeCell ref="F13:F14"/>
    <mergeCell ref="G13:G14"/>
    <mergeCell ref="A10:A11"/>
    <mergeCell ref="B10:B11"/>
    <mergeCell ref="C10:C11"/>
    <mergeCell ref="D10:D11"/>
    <mergeCell ref="F10:F11"/>
    <mergeCell ref="H13:H14"/>
    <mergeCell ref="I13:I14"/>
    <mergeCell ref="E13:E14"/>
    <mergeCell ref="E10:E11"/>
    <mergeCell ref="A1:I1"/>
    <mergeCell ref="I4:I5"/>
    <mergeCell ref="A8:A9"/>
    <mergeCell ref="B8:B9"/>
    <mergeCell ref="C8:C9"/>
    <mergeCell ref="D8:D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  <mergeCell ref="E8:E9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2024-10-14T10:04:10Z</cp:lastPrinted>
  <dcterms:created xsi:type="dcterms:W3CDTF">2016-04-15T06:23:02Z</dcterms:created>
  <dcterms:modified xsi:type="dcterms:W3CDTF">2025-01-24T08:42:06Z</dcterms:modified>
</cp:coreProperties>
</file>