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Лист1" sheetId="3" r:id="rId1"/>
  </sheets>
  <calcPr calcId="144525"/>
</workbook>
</file>

<file path=xl/calcChain.xml><?xml version="1.0" encoding="utf-8"?>
<calcChain xmlns="http://schemas.openxmlformats.org/spreadsheetml/2006/main">
  <c r="G30" i="3" l="1"/>
  <c r="C81" i="3"/>
  <c r="C77" i="3"/>
  <c r="C75" i="3"/>
  <c r="C68" i="3"/>
  <c r="C62" i="3"/>
  <c r="C58" i="3"/>
  <c r="C50" i="3"/>
  <c r="C45" i="3"/>
  <c r="C43" i="3"/>
  <c r="C36" i="3"/>
  <c r="C31" i="3"/>
  <c r="C28" i="3"/>
  <c r="C26" i="3"/>
  <c r="C24" i="3"/>
  <c r="C19" i="3"/>
  <c r="C13" i="3"/>
  <c r="C7" i="3"/>
  <c r="C6" i="3" s="1"/>
  <c r="I30" i="3"/>
  <c r="E81" i="3"/>
  <c r="E77" i="3"/>
  <c r="E75" i="3"/>
  <c r="E68" i="3"/>
  <c r="E62" i="3"/>
  <c r="E58" i="3"/>
  <c r="E50" i="3"/>
  <c r="E45" i="3"/>
  <c r="E43" i="3"/>
  <c r="E36" i="3"/>
  <c r="E31" i="3"/>
  <c r="E28" i="3"/>
  <c r="E26" i="3"/>
  <c r="E24" i="3"/>
  <c r="E19" i="3"/>
  <c r="E13" i="3"/>
  <c r="E7" i="3"/>
  <c r="G82" i="3"/>
  <c r="G10" i="3"/>
  <c r="D81" i="3"/>
  <c r="F81" i="3"/>
  <c r="D28" i="3"/>
  <c r="F28" i="3"/>
  <c r="H72" i="3"/>
  <c r="H70" i="3"/>
  <c r="G61" i="3"/>
  <c r="H61" i="3"/>
  <c r="I61" i="3"/>
  <c r="H79" i="3"/>
  <c r="D58" i="3"/>
  <c r="F58" i="3"/>
  <c r="F36" i="3"/>
  <c r="D62" i="3"/>
  <c r="F62" i="3"/>
  <c r="D43" i="3"/>
  <c r="F43" i="3"/>
  <c r="D24" i="3"/>
  <c r="F24" i="3"/>
  <c r="D77" i="3"/>
  <c r="F77" i="3"/>
  <c r="D75" i="3"/>
  <c r="F75" i="3"/>
  <c r="D26" i="3"/>
  <c r="F26" i="3"/>
  <c r="E6" i="3" l="1"/>
  <c r="H77" i="3"/>
  <c r="D68" i="3"/>
  <c r="F68" i="3"/>
  <c r="H68" i="3"/>
  <c r="D50" i="3"/>
  <c r="F50" i="3"/>
  <c r="D45" i="3"/>
  <c r="F45" i="3"/>
  <c r="D36" i="3"/>
  <c r="I36" i="3" s="1"/>
  <c r="H36" i="3"/>
  <c r="D31" i="3"/>
  <c r="F31" i="3"/>
  <c r="D19" i="3"/>
  <c r="F19" i="3"/>
  <c r="D13" i="3"/>
  <c r="F13" i="3"/>
  <c r="D7" i="3"/>
  <c r="H7" i="3"/>
  <c r="F7" i="3"/>
  <c r="I83" i="3"/>
  <c r="H83" i="3"/>
  <c r="G83" i="3"/>
  <c r="G81" i="3" s="1"/>
  <c r="I81" i="3"/>
  <c r="H81" i="3"/>
  <c r="I79" i="3"/>
  <c r="G79" i="3"/>
  <c r="G77" i="3" s="1"/>
  <c r="I77" i="3"/>
  <c r="I76" i="3"/>
  <c r="H76" i="3"/>
  <c r="G76" i="3"/>
  <c r="G75" i="3" s="1"/>
  <c r="I75" i="3"/>
  <c r="H75" i="3"/>
  <c r="I72" i="3"/>
  <c r="G72" i="3"/>
  <c r="I70" i="3"/>
  <c r="G70" i="3"/>
  <c r="I67" i="3"/>
  <c r="H67" i="3"/>
  <c r="G67" i="3"/>
  <c r="I66" i="3"/>
  <c r="H66" i="3"/>
  <c r="G66" i="3"/>
  <c r="I63" i="3"/>
  <c r="H63" i="3"/>
  <c r="G63" i="3"/>
  <c r="I62" i="3"/>
  <c r="I60" i="3"/>
  <c r="H60" i="3"/>
  <c r="G60" i="3"/>
  <c r="I59" i="3"/>
  <c r="H59" i="3"/>
  <c r="G59" i="3"/>
  <c r="I58" i="3"/>
  <c r="H58" i="3"/>
  <c r="I57" i="3"/>
  <c r="H57" i="3"/>
  <c r="G57" i="3"/>
  <c r="I55" i="3"/>
  <c r="H55" i="3"/>
  <c r="G55" i="3"/>
  <c r="I52" i="3"/>
  <c r="H52" i="3"/>
  <c r="G52" i="3"/>
  <c r="I49" i="3"/>
  <c r="H49" i="3"/>
  <c r="G49" i="3"/>
  <c r="I46" i="3"/>
  <c r="H46" i="3"/>
  <c r="G46" i="3"/>
  <c r="I44" i="3"/>
  <c r="H44" i="3"/>
  <c r="G44" i="3"/>
  <c r="G43" i="3" s="1"/>
  <c r="I43" i="3"/>
  <c r="H43" i="3"/>
  <c r="I40" i="3"/>
  <c r="H40" i="3"/>
  <c r="G40" i="3"/>
  <c r="I38" i="3"/>
  <c r="H38" i="3"/>
  <c r="G38" i="3"/>
  <c r="I37" i="3"/>
  <c r="H37" i="3"/>
  <c r="G37" i="3"/>
  <c r="I33" i="3"/>
  <c r="H33" i="3"/>
  <c r="G33" i="3"/>
  <c r="I32" i="3"/>
  <c r="H32" i="3"/>
  <c r="G32" i="3"/>
  <c r="I29" i="3"/>
  <c r="H29" i="3"/>
  <c r="G29" i="3"/>
  <c r="G28" i="3" s="1"/>
  <c r="I28" i="3"/>
  <c r="H28" i="3"/>
  <c r="I27" i="3"/>
  <c r="H27" i="3"/>
  <c r="G27" i="3"/>
  <c r="G26" i="3" s="1"/>
  <c r="I26" i="3"/>
  <c r="H26" i="3"/>
  <c r="I25" i="3"/>
  <c r="H25" i="3"/>
  <c r="G25" i="3"/>
  <c r="G24" i="3" s="1"/>
  <c r="I24" i="3"/>
  <c r="H24" i="3"/>
  <c r="I23" i="3"/>
  <c r="H23" i="3"/>
  <c r="G23" i="3"/>
  <c r="I21" i="3"/>
  <c r="H21" i="3"/>
  <c r="G21" i="3"/>
  <c r="I20" i="3"/>
  <c r="H20" i="3"/>
  <c r="G20" i="3"/>
  <c r="H19" i="3"/>
  <c r="I18" i="3"/>
  <c r="H18" i="3"/>
  <c r="G18" i="3"/>
  <c r="I16" i="3"/>
  <c r="H16" i="3"/>
  <c r="G16" i="3"/>
  <c r="I15" i="3"/>
  <c r="H15" i="3"/>
  <c r="G15" i="3"/>
  <c r="H13" i="3"/>
  <c r="I12" i="3"/>
  <c r="H12" i="3"/>
  <c r="G12" i="3"/>
  <c r="I10" i="3"/>
  <c r="H10" i="3"/>
  <c r="I8" i="3"/>
  <c r="H8" i="3"/>
  <c r="G8" i="3"/>
  <c r="I68" i="3" l="1"/>
  <c r="I31" i="3"/>
  <c r="G7" i="3"/>
  <c r="F6" i="3"/>
  <c r="G58" i="3"/>
  <c r="I50" i="3"/>
  <c r="I13" i="3"/>
  <c r="G36" i="3"/>
  <c r="G13" i="3"/>
  <c r="I19" i="3"/>
  <c r="G68" i="3"/>
  <c r="I45" i="3"/>
  <c r="D6" i="3"/>
  <c r="I7" i="3"/>
  <c r="G62" i="3"/>
  <c r="G19" i="3"/>
  <c r="G31" i="3"/>
  <c r="G45" i="3"/>
  <c r="G50" i="3"/>
  <c r="H31" i="3"/>
  <c r="H45" i="3"/>
  <c r="H50" i="3"/>
  <c r="H62" i="3"/>
  <c r="H6" i="3"/>
  <c r="I6" i="3" l="1"/>
  <c r="G6" i="3"/>
</calcChain>
</file>

<file path=xl/sharedStrings.xml><?xml version="1.0" encoding="utf-8"?>
<sst xmlns="http://schemas.openxmlformats.org/spreadsheetml/2006/main" count="102" uniqueCount="102">
  <si>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</si>
  <si>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</si>
  <si>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</si>
  <si>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</si>
  <si>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</si>
  <si>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</si>
  <si>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</si>
  <si>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</si>
  <si>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</si>
  <si>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</si>
  <si>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</si>
  <si>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</si>
  <si>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</si>
  <si>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</si>
  <si>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</si>
  <si>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</si>
  <si>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</si>
  <si>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</si>
  <si>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</si>
  <si>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</si>
  <si>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</si>
  <si>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</si>
  <si>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</si>
  <si>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</si>
  <si>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</si>
  <si>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</si>
  <si>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</si>
  <si>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</si>
  <si>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</si>
  <si>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</si>
  <si>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</si>
  <si>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</si>
  <si>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</si>
  <si>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</si>
  <si>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</si>
  <si>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</si>
  <si>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</si>
  <si>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</si>
  <si>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</si>
  <si>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</si>
  <si>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</si>
  <si>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</si>
  <si>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</si>
  <si>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</si>
  <si>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</si>
  <si>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</si>
  <si>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</si>
  <si>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</si>
  <si>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</si>
  <si>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</si>
  <si>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</si>
  <si>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</si>
  <si>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</si>
  <si>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</si>
  <si>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</si>
  <si>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</si>
  <si>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</si>
  <si>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</si>
  <si>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</si>
  <si>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</si>
  <si>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</si>
  <si>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</si>
  <si>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</si>
  <si>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</si>
  <si>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</si>
  <si>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</si>
  <si>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</si>
  <si>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</si>
  <si>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</si>
  <si>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</si>
  <si>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</si>
  <si>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</si>
  <si>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</si>
  <si>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</si>
  <si>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</si>
  <si>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</si>
  <si>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</si>
  <si>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</si>
  <si>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</si>
  <si>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</si>
  <si>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</si>
  <si>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</si>
  <si>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</si>
  <si>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</si>
  <si>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</si>
  <si>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</si>
  <si>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</si>
  <si>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</si>
  <si>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</si>
  <si>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2023 год</t>
  </si>
  <si>
    <t>06</t>
  </si>
  <si>
    <t>062</t>
  </si>
  <si>
    <t>07</t>
  </si>
  <si>
    <t>04</t>
  </si>
  <si>
    <t>Подпрограмма «Экология и природные ресурсы Золотухинского района Курской области»</t>
  </si>
  <si>
    <t>Лимиты бюджетных обязательств на 2024 год</t>
  </si>
  <si>
    <t>% исполнения  2023 года</t>
  </si>
  <si>
    <t>% исполнения 2024 года</t>
  </si>
  <si>
    <t xml:space="preserve"> 2 квартал 2023 года</t>
  </si>
  <si>
    <t xml:space="preserve"> 2 квартал 2024 года</t>
  </si>
  <si>
    <t>отклонение (+;-)   2 квартал 2024г к  2 квартал 2023г.</t>
  </si>
  <si>
    <t>Информация о выполнении муниципальных программ Золотухинского района Курской области за 2 квартал   2023 года и 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</si>
</sst>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1" xfId="0" applyFont="1" applyBorder="1" applyAlignment="1">
      <alignment vertical="top" wrapText="1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justify" wrapText="1"/>
    </xf>
    <xf numFmtId="49" fontId="0" fillId="0" borderId="0" xfId="0" applyNumberFormat="1"/>
    <xf numFmtId="0" fontId="4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justify" wrapText="1"/>
    </xf>
    <xf numFmtId="49" fontId="5" fillId="0" borderId="3" xfId="0" applyNumberFormat="1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justify" wrapText="1"/>
    </xf>
    <xf numFmtId="4" fontId="1" fillId="0" borderId="4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A2" sqref="A2"/>
    </sheetView>
  </sheetViews>
  <sheetFormatPr defaultRowHeight="15" x14ac:dyDescent="0.25"/>
  <cols>
    <col min="1" max="1" width="45.42578125" style="11" customWidth="1"/>
    <col min="2" max="2" width="6.5703125" style="29" customWidth="1"/>
    <col min="3" max="4" width="15.42578125" style="2" customWidth="1"/>
    <col min="5" max="6" width="15.140625" style="2" customWidth="1"/>
    <col min="7" max="7" width="16.5703125" style="2" customWidth="1"/>
    <col min="8" max="8" width="11.28515625" customWidth="1"/>
    <col min="9" max="9" width="9.7109375" customWidth="1"/>
  </cols>
  <sheetData>
    <row r="1" spans="1:9" ht="54.75" customHeight="1" x14ac:dyDescent="0.25">
      <c r="A1" s="33" t="s">
        <v>101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6"/>
      <c r="B2" s="25"/>
      <c r="C2" s="4"/>
      <c r="D2" s="4"/>
      <c r="E2" s="4"/>
      <c r="F2" s="4"/>
      <c r="G2" s="4" t="s">
        <v>52</v>
      </c>
      <c r="H2" s="3"/>
      <c r="I2" s="3"/>
    </row>
    <row r="3" spans="1:9" x14ac:dyDescent="0.25">
      <c r="A3" s="6"/>
      <c r="B3" s="25"/>
      <c r="C3" s="4"/>
      <c r="D3" s="4"/>
      <c r="E3" s="4"/>
      <c r="F3" s="4"/>
      <c r="G3" s="4"/>
      <c r="H3" s="3"/>
      <c r="I3" s="3"/>
    </row>
    <row r="4" spans="1:9" ht="15" customHeight="1" x14ac:dyDescent="0.25">
      <c r="A4" s="44" t="s">
        <v>0</v>
      </c>
      <c r="B4" s="45" t="s">
        <v>1</v>
      </c>
      <c r="C4" s="46" t="s">
        <v>89</v>
      </c>
      <c r="D4" s="46" t="s">
        <v>95</v>
      </c>
      <c r="E4" s="46" t="s">
        <v>51</v>
      </c>
      <c r="F4" s="46"/>
      <c r="G4" s="46"/>
      <c r="H4" s="35" t="s">
        <v>96</v>
      </c>
      <c r="I4" s="35" t="s">
        <v>97</v>
      </c>
    </row>
    <row r="5" spans="1:9" ht="43.5" customHeight="1" x14ac:dyDescent="0.25">
      <c r="A5" s="44"/>
      <c r="B5" s="45"/>
      <c r="C5" s="46"/>
      <c r="D5" s="46"/>
      <c r="E5" s="31" t="s">
        <v>98</v>
      </c>
      <c r="F5" s="31" t="s">
        <v>99</v>
      </c>
      <c r="G5" s="31" t="s">
        <v>100</v>
      </c>
      <c r="H5" s="35"/>
      <c r="I5" s="35"/>
    </row>
    <row r="6" spans="1:9" ht="15.75" x14ac:dyDescent="0.25">
      <c r="A6" s="1" t="s">
        <v>2</v>
      </c>
      <c r="B6" s="26"/>
      <c r="C6" s="14">
        <f>C7+C13+C19+C24+C26+C28+C31+C36+C43+C45+C50+C58+C62+C68+C75+C77+C81</f>
        <v>828583099.16000009</v>
      </c>
      <c r="D6" s="14">
        <f>D7+D13+D19+D24+D26+D28+D31+D36+D43+D45+D50+D58+D62+D68+D75+D77+D81</f>
        <v>869454184.70000005</v>
      </c>
      <c r="E6" s="14">
        <f>E7+E13+E19+E24+E26+E28+E31+E36+E43+E45+E50+E58+E62+E68+E75+E77+E81</f>
        <v>381895592.61000001</v>
      </c>
      <c r="F6" s="14">
        <f>F7+F13+F19+F24+F26+F28+F31+F36+F43+F45+F50+F58+F62+F68+F75+F77+F81</f>
        <v>342939066.95999998</v>
      </c>
      <c r="G6" s="13">
        <f>G7+G13+G19+G24+G26+G28+G31+G36+G43+G45+G50+G58+G62+G68+G75+G77+G81</f>
        <v>-38956525.650000021</v>
      </c>
      <c r="H6" s="5">
        <f>E6/C6</f>
        <v>0.46090198194623766</v>
      </c>
      <c r="I6" s="5">
        <f>F6/D6</f>
        <v>0.39443029085923492</v>
      </c>
    </row>
    <row r="7" spans="1:9" ht="57.75" customHeight="1" x14ac:dyDescent="0.25">
      <c r="A7" s="7" t="s">
        <v>3</v>
      </c>
      <c r="B7" s="27">
        <v>1</v>
      </c>
      <c r="C7" s="14">
        <f t="shared" ref="C7" si="0">C8+C10+C12</f>
        <v>83291911.239999995</v>
      </c>
      <c r="D7" s="14">
        <f t="shared" ref="D7:F7" si="1">D8+D10+D12</f>
        <v>92393092.329999998</v>
      </c>
      <c r="E7" s="14">
        <f t="shared" ref="E7" si="2">E8+E10+E12</f>
        <v>19845546.620000001</v>
      </c>
      <c r="F7" s="14">
        <f t="shared" si="1"/>
        <v>37285104.609999999</v>
      </c>
      <c r="G7" s="13">
        <f>F7-E7</f>
        <v>17439557.989999998</v>
      </c>
      <c r="H7" s="5">
        <f>E7/C7</f>
        <v>0.23826499265716697</v>
      </c>
      <c r="I7" s="5">
        <f>F7/D7</f>
        <v>0.40354861678218279</v>
      </c>
    </row>
    <row r="8" spans="1:9" x14ac:dyDescent="0.25">
      <c r="A8" s="36" t="s">
        <v>53</v>
      </c>
      <c r="B8" s="38" t="s">
        <v>4</v>
      </c>
      <c r="C8" s="40">
        <v>59976685.009999998</v>
      </c>
      <c r="D8" s="40">
        <v>73674621.329999998</v>
      </c>
      <c r="E8" s="40">
        <v>12975600.300000001</v>
      </c>
      <c r="F8" s="40">
        <v>29808707.600000001</v>
      </c>
      <c r="G8" s="40">
        <f t="shared" ref="G8:G72" si="3">F8-E8</f>
        <v>16833107.300000001</v>
      </c>
      <c r="H8" s="42">
        <f t="shared" ref="H8:I23" si="4">E8/C8</f>
        <v>0.21634407266484568</v>
      </c>
      <c r="I8" s="42">
        <f t="shared" si="4"/>
        <v>0.40459940019891244</v>
      </c>
    </row>
    <row r="9" spans="1:9" ht="62.25" customHeight="1" x14ac:dyDescent="0.25">
      <c r="A9" s="37"/>
      <c r="B9" s="39"/>
      <c r="C9" s="41"/>
      <c r="D9" s="41"/>
      <c r="E9" s="41"/>
      <c r="F9" s="41"/>
      <c r="G9" s="41"/>
      <c r="H9" s="43"/>
      <c r="I9" s="43"/>
    </row>
    <row r="10" spans="1:9" x14ac:dyDescent="0.25">
      <c r="A10" s="51" t="s">
        <v>5</v>
      </c>
      <c r="B10" s="52" t="s">
        <v>6</v>
      </c>
      <c r="C10" s="40">
        <v>22585413.23</v>
      </c>
      <c r="D10" s="40">
        <v>18718471</v>
      </c>
      <c r="E10" s="40">
        <v>6510132.4299999997</v>
      </c>
      <c r="F10" s="40">
        <v>7476397.0099999998</v>
      </c>
      <c r="G10" s="40">
        <f>F10-E10</f>
        <v>966264.58000000007</v>
      </c>
      <c r="H10" s="42">
        <f>E10/C10</f>
        <v>0.28824499971302936</v>
      </c>
      <c r="I10" s="42">
        <f t="shared" si="4"/>
        <v>0.39941280513777006</v>
      </c>
    </row>
    <row r="11" spans="1:9" ht="76.5" customHeight="1" x14ac:dyDescent="0.25">
      <c r="A11" s="51"/>
      <c r="B11" s="52"/>
      <c r="C11" s="41"/>
      <c r="D11" s="41"/>
      <c r="E11" s="41"/>
      <c r="F11" s="41"/>
      <c r="G11" s="41"/>
      <c r="H11" s="43"/>
      <c r="I11" s="43"/>
    </row>
    <row r="12" spans="1:9" ht="96.75" customHeight="1" x14ac:dyDescent="0.25">
      <c r="A12" s="8" t="s">
        <v>7</v>
      </c>
      <c r="B12" s="28" t="s">
        <v>8</v>
      </c>
      <c r="C12" s="13">
        <v>729813</v>
      </c>
      <c r="D12" s="13">
        <v>0</v>
      </c>
      <c r="E12" s="13">
        <v>359813.89</v>
      </c>
      <c r="F12" s="13">
        <v>0</v>
      </c>
      <c r="G12" s="13">
        <f t="shared" si="3"/>
        <v>-359813.89</v>
      </c>
      <c r="H12" s="5">
        <f>E12/C12</f>
        <v>0.49302203441155473</v>
      </c>
      <c r="I12" s="5" t="e">
        <f t="shared" si="4"/>
        <v>#DIV/0!</v>
      </c>
    </row>
    <row r="13" spans="1:9" x14ac:dyDescent="0.25">
      <c r="A13" s="47" t="s">
        <v>54</v>
      </c>
      <c r="B13" s="48">
        <v>2</v>
      </c>
      <c r="C13" s="49">
        <f t="shared" ref="C13" si="5">C15+C16+C18</f>
        <v>65616252</v>
      </c>
      <c r="D13" s="49">
        <f t="shared" ref="D13:F13" si="6">D15+D16+D18</f>
        <v>36059701</v>
      </c>
      <c r="E13" s="49">
        <f t="shared" ref="E13" si="7">E15+E16+E18</f>
        <v>46543346.049999997</v>
      </c>
      <c r="F13" s="49">
        <f t="shared" si="6"/>
        <v>10317668.84</v>
      </c>
      <c r="G13" s="49">
        <f t="shared" si="3"/>
        <v>-36225677.209999993</v>
      </c>
      <c r="H13" s="42">
        <f>E13/C13</f>
        <v>0.70932649505796208</v>
      </c>
      <c r="I13" s="42">
        <f t="shared" si="4"/>
        <v>0.28612740965323036</v>
      </c>
    </row>
    <row r="14" spans="1:9" ht="43.5" customHeight="1" x14ac:dyDescent="0.25">
      <c r="A14" s="47"/>
      <c r="B14" s="48"/>
      <c r="C14" s="50"/>
      <c r="D14" s="50"/>
      <c r="E14" s="50"/>
      <c r="F14" s="50"/>
      <c r="G14" s="50"/>
      <c r="H14" s="43"/>
      <c r="I14" s="43"/>
    </row>
    <row r="15" spans="1:9" ht="114" customHeight="1" x14ac:dyDescent="0.25">
      <c r="A15" s="17" t="s">
        <v>55</v>
      </c>
      <c r="B15" s="28" t="s">
        <v>9</v>
      </c>
      <c r="C15" s="13">
        <v>2647319</v>
      </c>
      <c r="D15" s="13">
        <v>2645300</v>
      </c>
      <c r="E15" s="13">
        <v>1378518.66</v>
      </c>
      <c r="F15" s="13">
        <v>1270510</v>
      </c>
      <c r="G15" s="13">
        <f t="shared" si="3"/>
        <v>-108008.65999999992</v>
      </c>
      <c r="H15" s="5">
        <f>E15/C15</f>
        <v>0.5207225347606389</v>
      </c>
      <c r="I15" s="5">
        <f t="shared" si="4"/>
        <v>0.48028957018107588</v>
      </c>
    </row>
    <row r="16" spans="1:9" x14ac:dyDescent="0.25">
      <c r="A16" s="51" t="s">
        <v>10</v>
      </c>
      <c r="B16" s="52" t="s">
        <v>11</v>
      </c>
      <c r="C16" s="40">
        <v>38298582</v>
      </c>
      <c r="D16" s="40">
        <v>8790878</v>
      </c>
      <c r="E16" s="40">
        <v>28915391.100000001</v>
      </c>
      <c r="F16" s="40">
        <v>4517275.88</v>
      </c>
      <c r="G16" s="40">
        <f>F16-E16</f>
        <v>-24398115.220000003</v>
      </c>
      <c r="H16" s="42">
        <f>E16/C16</f>
        <v>0.7549989997018689</v>
      </c>
      <c r="I16" s="42">
        <f>F16/D16</f>
        <v>0.51385946659707937</v>
      </c>
    </row>
    <row r="17" spans="1:9" ht="75.75" customHeight="1" x14ac:dyDescent="0.25">
      <c r="A17" s="51"/>
      <c r="B17" s="52"/>
      <c r="C17" s="41"/>
      <c r="D17" s="41"/>
      <c r="E17" s="41"/>
      <c r="F17" s="41"/>
      <c r="G17" s="41"/>
      <c r="H17" s="43"/>
      <c r="I17" s="43"/>
    </row>
    <row r="18" spans="1:9" ht="94.5" customHeight="1" x14ac:dyDescent="0.25">
      <c r="A18" s="8" t="s">
        <v>12</v>
      </c>
      <c r="B18" s="28" t="s">
        <v>13</v>
      </c>
      <c r="C18" s="13">
        <v>24670351</v>
      </c>
      <c r="D18" s="13">
        <v>24623523</v>
      </c>
      <c r="E18" s="13">
        <v>16249436.289999999</v>
      </c>
      <c r="F18" s="13">
        <v>4529882.96</v>
      </c>
      <c r="G18" s="13">
        <f t="shared" si="3"/>
        <v>-11719553.329999998</v>
      </c>
      <c r="H18" s="5">
        <f t="shared" ref="H18:I58" si="8">E18/C18</f>
        <v>0.65866254963295812</v>
      </c>
      <c r="I18" s="5">
        <f t="shared" si="4"/>
        <v>0.18396567217453003</v>
      </c>
    </row>
    <row r="19" spans="1:9" ht="61.5" customHeight="1" x14ac:dyDescent="0.25">
      <c r="A19" s="16" t="s">
        <v>56</v>
      </c>
      <c r="B19" s="27">
        <v>3</v>
      </c>
      <c r="C19" s="14">
        <f t="shared" ref="C19" si="9">C20+C21+C23</f>
        <v>508801611.38999999</v>
      </c>
      <c r="D19" s="14">
        <f t="shared" ref="D19:G19" si="10">D20+D21+D23</f>
        <v>531801195.47000003</v>
      </c>
      <c r="E19" s="14">
        <f t="shared" ref="E19" si="11">E20+E21+E23</f>
        <v>246289456.00999999</v>
      </c>
      <c r="F19" s="14">
        <f t="shared" si="10"/>
        <v>266782387.36000001</v>
      </c>
      <c r="G19" s="14">
        <f t="shared" si="10"/>
        <v>20492931.349999979</v>
      </c>
      <c r="H19" s="15">
        <f t="shared" si="8"/>
        <v>0.48405793239757922</v>
      </c>
      <c r="I19" s="15">
        <f t="shared" si="4"/>
        <v>0.50165811892209211</v>
      </c>
    </row>
    <row r="20" spans="1:9" ht="140.25" customHeight="1" x14ac:dyDescent="0.25">
      <c r="A20" s="17" t="s">
        <v>57</v>
      </c>
      <c r="B20" s="28" t="s">
        <v>14</v>
      </c>
      <c r="C20" s="13">
        <v>5519724</v>
      </c>
      <c r="D20" s="13">
        <v>3884253</v>
      </c>
      <c r="E20" s="13">
        <v>2066293.54</v>
      </c>
      <c r="F20" s="13">
        <v>1636617.58</v>
      </c>
      <c r="G20" s="13">
        <f t="shared" si="3"/>
        <v>-429675.95999999996</v>
      </c>
      <c r="H20" s="5">
        <f t="shared" si="8"/>
        <v>0.37434725721793338</v>
      </c>
      <c r="I20" s="5">
        <f t="shared" si="4"/>
        <v>0.42134680207494207</v>
      </c>
    </row>
    <row r="21" spans="1:9" x14ac:dyDescent="0.25">
      <c r="A21" s="51" t="s">
        <v>58</v>
      </c>
      <c r="B21" s="52" t="s">
        <v>15</v>
      </c>
      <c r="C21" s="40">
        <v>488620123.88999999</v>
      </c>
      <c r="D21" s="40">
        <v>511034988.47000003</v>
      </c>
      <c r="E21" s="40">
        <v>239259023.71000001</v>
      </c>
      <c r="F21" s="40">
        <v>258794643.66999999</v>
      </c>
      <c r="G21" s="40">
        <f>F21-E21</f>
        <v>19535619.959999979</v>
      </c>
      <c r="H21" s="42">
        <f>E21/C21</f>
        <v>0.48966264795893449</v>
      </c>
      <c r="I21" s="42">
        <f>F21/D21</f>
        <v>0.50641276920159906</v>
      </c>
    </row>
    <row r="22" spans="1:9" ht="65.25" customHeight="1" x14ac:dyDescent="0.25">
      <c r="A22" s="51"/>
      <c r="B22" s="52"/>
      <c r="C22" s="41"/>
      <c r="D22" s="41"/>
      <c r="E22" s="41"/>
      <c r="F22" s="41"/>
      <c r="G22" s="41"/>
      <c r="H22" s="43"/>
      <c r="I22" s="43"/>
    </row>
    <row r="23" spans="1:9" ht="94.5" customHeight="1" x14ac:dyDescent="0.25">
      <c r="A23" s="17" t="s">
        <v>59</v>
      </c>
      <c r="B23" s="28" t="s">
        <v>16</v>
      </c>
      <c r="C23" s="13">
        <v>14661763.5</v>
      </c>
      <c r="D23" s="13">
        <v>16881954</v>
      </c>
      <c r="E23" s="13">
        <v>4964138.76</v>
      </c>
      <c r="F23" s="13">
        <v>6351126.1100000003</v>
      </c>
      <c r="G23" s="13">
        <f t="shared" si="3"/>
        <v>1386987.3500000006</v>
      </c>
      <c r="H23" s="5">
        <f t="shared" si="8"/>
        <v>0.33857719502841521</v>
      </c>
      <c r="I23" s="5">
        <f t="shared" si="4"/>
        <v>0.37620799760501661</v>
      </c>
    </row>
    <row r="24" spans="1:9" ht="61.5" customHeight="1" x14ac:dyDescent="0.25">
      <c r="A24" s="7" t="s">
        <v>17</v>
      </c>
      <c r="B24" s="27" t="s">
        <v>93</v>
      </c>
      <c r="C24" s="14">
        <f t="shared" ref="C24:G24" si="12">C25</f>
        <v>285000</v>
      </c>
      <c r="D24" s="14">
        <f t="shared" si="12"/>
        <v>285000</v>
      </c>
      <c r="E24" s="14">
        <f t="shared" si="12"/>
        <v>40000</v>
      </c>
      <c r="F24" s="14">
        <f t="shared" si="12"/>
        <v>30000</v>
      </c>
      <c r="G24" s="13">
        <f t="shared" si="12"/>
        <v>-10000</v>
      </c>
      <c r="H24" s="5">
        <f t="shared" si="8"/>
        <v>0.14035087719298245</v>
      </c>
      <c r="I24" s="5">
        <f t="shared" si="8"/>
        <v>0.10526315789473684</v>
      </c>
    </row>
    <row r="25" spans="1:9" ht="78" customHeight="1" x14ac:dyDescent="0.25">
      <c r="A25" s="19" t="s">
        <v>60</v>
      </c>
      <c r="B25" s="27" t="s">
        <v>87</v>
      </c>
      <c r="C25" s="13">
        <v>285000</v>
      </c>
      <c r="D25" s="13">
        <v>285000</v>
      </c>
      <c r="E25" s="13">
        <v>40000</v>
      </c>
      <c r="F25" s="13">
        <v>30000</v>
      </c>
      <c r="G25" s="13">
        <f t="shared" si="3"/>
        <v>-10000</v>
      </c>
      <c r="H25" s="5">
        <f t="shared" si="8"/>
        <v>0.14035087719298245</v>
      </c>
      <c r="I25" s="5">
        <f t="shared" si="8"/>
        <v>0.10526315789473684</v>
      </c>
    </row>
    <row r="26" spans="1:9" ht="74.25" customHeight="1" x14ac:dyDescent="0.25">
      <c r="A26" s="7" t="s">
        <v>18</v>
      </c>
      <c r="B26" s="27">
        <v>5</v>
      </c>
      <c r="C26" s="14">
        <f t="shared" ref="C26:G26" si="13">C27</f>
        <v>50000</v>
      </c>
      <c r="D26" s="14">
        <f t="shared" si="13"/>
        <v>50000</v>
      </c>
      <c r="E26" s="14">
        <f t="shared" si="13"/>
        <v>0</v>
      </c>
      <c r="F26" s="14">
        <f t="shared" si="13"/>
        <v>17000</v>
      </c>
      <c r="G26" s="13">
        <f t="shared" si="13"/>
        <v>17000</v>
      </c>
      <c r="H26" s="5">
        <f t="shared" si="8"/>
        <v>0</v>
      </c>
      <c r="I26" s="5">
        <f t="shared" si="8"/>
        <v>0.34</v>
      </c>
    </row>
    <row r="27" spans="1:9" ht="121.5" customHeight="1" x14ac:dyDescent="0.25">
      <c r="A27" s="17" t="s">
        <v>62</v>
      </c>
      <c r="B27" s="28" t="s">
        <v>19</v>
      </c>
      <c r="C27" s="13">
        <v>50000</v>
      </c>
      <c r="D27" s="13">
        <v>50000</v>
      </c>
      <c r="E27" s="13">
        <v>0</v>
      </c>
      <c r="F27" s="13">
        <v>17000</v>
      </c>
      <c r="G27" s="13">
        <f t="shared" si="3"/>
        <v>17000</v>
      </c>
      <c r="H27" s="5">
        <f t="shared" si="8"/>
        <v>0</v>
      </c>
      <c r="I27" s="5">
        <f t="shared" si="8"/>
        <v>0.34</v>
      </c>
    </row>
    <row r="28" spans="1:9" ht="60" customHeight="1" x14ac:dyDescent="0.25">
      <c r="A28" s="16" t="s">
        <v>61</v>
      </c>
      <c r="B28" s="27" t="s">
        <v>90</v>
      </c>
      <c r="C28" s="14">
        <f t="shared" ref="C28" si="14">C29+C30</f>
        <v>1280065</v>
      </c>
      <c r="D28" s="14">
        <f t="shared" ref="D28:F28" si="15">D29+D30</f>
        <v>1355550</v>
      </c>
      <c r="E28" s="14">
        <f t="shared" ref="E28" si="16">E29+E30</f>
        <v>0</v>
      </c>
      <c r="F28" s="14">
        <f t="shared" si="15"/>
        <v>0</v>
      </c>
      <c r="G28" s="13">
        <f t="shared" ref="G28" si="17">G29</f>
        <v>0</v>
      </c>
      <c r="H28" s="5">
        <f t="shared" si="8"/>
        <v>0</v>
      </c>
      <c r="I28" s="5">
        <f t="shared" si="8"/>
        <v>0</v>
      </c>
    </row>
    <row r="29" spans="1:9" ht="93" customHeight="1" x14ac:dyDescent="0.25">
      <c r="A29" s="17" t="s">
        <v>63</v>
      </c>
      <c r="B29" s="28" t="s">
        <v>20</v>
      </c>
      <c r="C29" s="13">
        <v>0</v>
      </c>
      <c r="D29" s="13">
        <v>0</v>
      </c>
      <c r="E29" s="13">
        <v>0</v>
      </c>
      <c r="F29" s="13"/>
      <c r="G29" s="13">
        <f t="shared" si="3"/>
        <v>0</v>
      </c>
      <c r="H29" s="5" t="e">
        <f t="shared" si="8"/>
        <v>#DIV/0!</v>
      </c>
      <c r="I29" s="5" t="e">
        <f t="shared" si="8"/>
        <v>#DIV/0!</v>
      </c>
    </row>
    <row r="30" spans="1:9" ht="50.25" customHeight="1" x14ac:dyDescent="0.25">
      <c r="A30" s="30" t="s">
        <v>94</v>
      </c>
      <c r="B30" s="28" t="s">
        <v>91</v>
      </c>
      <c r="C30" s="13">
        <v>1280065</v>
      </c>
      <c r="D30" s="13">
        <v>1355550</v>
      </c>
      <c r="E30" s="13"/>
      <c r="F30" s="13"/>
      <c r="G30" s="13">
        <f t="shared" si="3"/>
        <v>0</v>
      </c>
      <c r="H30" s="18"/>
      <c r="I30" s="18">
        <f t="shared" si="8"/>
        <v>0</v>
      </c>
    </row>
    <row r="31" spans="1:9" ht="62.25" customHeight="1" x14ac:dyDescent="0.25">
      <c r="A31" s="16" t="s">
        <v>64</v>
      </c>
      <c r="B31" s="27" t="s">
        <v>92</v>
      </c>
      <c r="C31" s="14">
        <f t="shared" ref="C31" si="18">C32+C33</f>
        <v>4379783.24</v>
      </c>
      <c r="D31" s="14">
        <f t="shared" ref="D31:G31" si="19">D32+D33</f>
        <v>2023467.58</v>
      </c>
      <c r="E31" s="14">
        <f t="shared" ref="E31" si="20">E32+E33</f>
        <v>1692865.01</v>
      </c>
      <c r="F31" s="14">
        <f t="shared" si="19"/>
        <v>329894.62</v>
      </c>
      <c r="G31" s="13">
        <f t="shared" si="19"/>
        <v>-1362970.39</v>
      </c>
      <c r="H31" s="5">
        <f t="shared" si="8"/>
        <v>0.38651798895874123</v>
      </c>
      <c r="I31" s="5">
        <f t="shared" si="8"/>
        <v>0.16303429976377481</v>
      </c>
    </row>
    <row r="32" spans="1:9" ht="96.75" customHeight="1" x14ac:dyDescent="0.25">
      <c r="A32" s="17" t="s">
        <v>65</v>
      </c>
      <c r="B32" s="28" t="s">
        <v>21</v>
      </c>
      <c r="C32" s="13">
        <v>237120.48</v>
      </c>
      <c r="D32" s="13">
        <v>250156.08</v>
      </c>
      <c r="E32" s="13">
        <v>118560.24</v>
      </c>
      <c r="F32" s="13">
        <v>111180.48</v>
      </c>
      <c r="G32" s="13">
        <f t="shared" si="3"/>
        <v>-7379.7600000000093</v>
      </c>
      <c r="H32" s="5">
        <f t="shared" si="8"/>
        <v>0.5</v>
      </c>
      <c r="I32" s="5">
        <f t="shared" si="8"/>
        <v>0.44444444444444448</v>
      </c>
    </row>
    <row r="33" spans="1:9" x14ac:dyDescent="0.25">
      <c r="A33" s="56" t="s">
        <v>22</v>
      </c>
      <c r="B33" s="48" t="s">
        <v>23</v>
      </c>
      <c r="C33" s="40">
        <v>4142662.76</v>
      </c>
      <c r="D33" s="40">
        <v>1773311.5</v>
      </c>
      <c r="E33" s="40">
        <v>1574304.77</v>
      </c>
      <c r="F33" s="40">
        <v>218714.14</v>
      </c>
      <c r="G33" s="40">
        <f t="shared" si="3"/>
        <v>-1355590.63</v>
      </c>
      <c r="H33" s="42">
        <f t="shared" si="8"/>
        <v>0.38002243030760247</v>
      </c>
      <c r="I33" s="42">
        <f t="shared" si="8"/>
        <v>0.12333655987681803</v>
      </c>
    </row>
    <row r="34" spans="1:9" x14ac:dyDescent="0.25">
      <c r="A34" s="57"/>
      <c r="B34" s="48"/>
      <c r="C34" s="53"/>
      <c r="D34" s="53"/>
      <c r="E34" s="53"/>
      <c r="F34" s="53"/>
      <c r="G34" s="53"/>
      <c r="H34" s="54"/>
      <c r="I34" s="54"/>
    </row>
    <row r="35" spans="1:9" ht="78.75" customHeight="1" x14ac:dyDescent="0.25">
      <c r="A35" s="58"/>
      <c r="B35" s="48"/>
      <c r="C35" s="41"/>
      <c r="D35" s="41"/>
      <c r="E35" s="41"/>
      <c r="F35" s="41"/>
      <c r="G35" s="41"/>
      <c r="H35" s="43"/>
      <c r="I35" s="43"/>
    </row>
    <row r="36" spans="1:9" ht="107.25" customHeight="1" x14ac:dyDescent="0.25">
      <c r="A36" s="16" t="s">
        <v>66</v>
      </c>
      <c r="B36" s="27">
        <v>8</v>
      </c>
      <c r="C36" s="14">
        <f t="shared" ref="C36" si="21">C37+C38+C40</f>
        <v>4281736</v>
      </c>
      <c r="D36" s="14">
        <f t="shared" ref="D36:G36" si="22">D37+D38+D40</f>
        <v>4137320</v>
      </c>
      <c r="E36" s="14">
        <f t="shared" ref="E36" si="23">E37+E38+E40</f>
        <v>1404961.06</v>
      </c>
      <c r="F36" s="14">
        <f t="shared" si="22"/>
        <v>1780669</v>
      </c>
      <c r="G36" s="13">
        <f t="shared" si="22"/>
        <v>375707.93999999994</v>
      </c>
      <c r="H36" s="5">
        <f t="shared" si="8"/>
        <v>0.32812883839638879</v>
      </c>
      <c r="I36" s="5">
        <f t="shared" si="8"/>
        <v>0.43039189620333934</v>
      </c>
    </row>
    <row r="37" spans="1:9" ht="138" customHeight="1" x14ac:dyDescent="0.25">
      <c r="A37" s="17" t="s">
        <v>67</v>
      </c>
      <c r="B37" s="28" t="s">
        <v>24</v>
      </c>
      <c r="C37" s="13">
        <v>254000</v>
      </c>
      <c r="D37" s="13">
        <v>254000</v>
      </c>
      <c r="E37" s="13">
        <v>66690</v>
      </c>
      <c r="F37" s="13">
        <v>50240</v>
      </c>
      <c r="G37" s="13">
        <f t="shared" si="3"/>
        <v>-16450</v>
      </c>
      <c r="H37" s="5">
        <f t="shared" si="8"/>
        <v>0.26255905511811023</v>
      </c>
      <c r="I37" s="5">
        <f t="shared" si="8"/>
        <v>0.19779527559055118</v>
      </c>
    </row>
    <row r="38" spans="1:9" x14ac:dyDescent="0.25">
      <c r="A38" s="51" t="s">
        <v>25</v>
      </c>
      <c r="B38" s="38" t="s">
        <v>26</v>
      </c>
      <c r="C38" s="40">
        <v>365000</v>
      </c>
      <c r="D38" s="40">
        <v>365000</v>
      </c>
      <c r="E38" s="40">
        <v>223679</v>
      </c>
      <c r="F38" s="40">
        <v>227629</v>
      </c>
      <c r="G38" s="40">
        <f t="shared" si="3"/>
        <v>3950</v>
      </c>
      <c r="H38" s="42">
        <f t="shared" si="8"/>
        <v>0.61281917808219177</v>
      </c>
      <c r="I38" s="42">
        <f t="shared" si="8"/>
        <v>0.62364109589041095</v>
      </c>
    </row>
    <row r="39" spans="1:9" ht="123.75" customHeight="1" x14ac:dyDescent="0.25">
      <c r="A39" s="51"/>
      <c r="B39" s="55"/>
      <c r="C39" s="41"/>
      <c r="D39" s="41"/>
      <c r="E39" s="41"/>
      <c r="F39" s="41"/>
      <c r="G39" s="41"/>
      <c r="H39" s="43"/>
      <c r="I39" s="43"/>
    </row>
    <row r="40" spans="1:9" x14ac:dyDescent="0.25">
      <c r="A40" s="51" t="s">
        <v>68</v>
      </c>
      <c r="B40" s="52" t="s">
        <v>27</v>
      </c>
      <c r="C40" s="40">
        <v>3662736</v>
      </c>
      <c r="D40" s="40">
        <v>3518320</v>
      </c>
      <c r="E40" s="40">
        <v>1114592.06</v>
      </c>
      <c r="F40" s="40">
        <v>1502800</v>
      </c>
      <c r="G40" s="40">
        <f t="shared" si="3"/>
        <v>388207.93999999994</v>
      </c>
      <c r="H40" s="42">
        <f t="shared" si="8"/>
        <v>0.30430586861843167</v>
      </c>
      <c r="I40" s="42">
        <f t="shared" si="8"/>
        <v>0.42713567839195982</v>
      </c>
    </row>
    <row r="41" spans="1:9" x14ac:dyDescent="0.25">
      <c r="A41" s="51"/>
      <c r="B41" s="52"/>
      <c r="C41" s="53"/>
      <c r="D41" s="53"/>
      <c r="E41" s="53"/>
      <c r="F41" s="53"/>
      <c r="G41" s="53"/>
      <c r="H41" s="54"/>
      <c r="I41" s="54"/>
    </row>
    <row r="42" spans="1:9" ht="123" customHeight="1" x14ac:dyDescent="0.25">
      <c r="A42" s="51"/>
      <c r="B42" s="52"/>
      <c r="C42" s="41"/>
      <c r="D42" s="41"/>
      <c r="E42" s="41"/>
      <c r="F42" s="41"/>
      <c r="G42" s="41"/>
      <c r="H42" s="43"/>
      <c r="I42" s="43"/>
    </row>
    <row r="43" spans="1:9" ht="42.75" customHeight="1" x14ac:dyDescent="0.25">
      <c r="A43" s="9" t="s">
        <v>28</v>
      </c>
      <c r="B43" s="27">
        <v>9</v>
      </c>
      <c r="C43" s="14">
        <f t="shared" ref="C43:G43" si="24">C44</f>
        <v>2999546</v>
      </c>
      <c r="D43" s="14">
        <f t="shared" si="24"/>
        <v>1979952</v>
      </c>
      <c r="E43" s="14">
        <f t="shared" si="24"/>
        <v>457515.38</v>
      </c>
      <c r="F43" s="14">
        <f t="shared" si="24"/>
        <v>636170.36</v>
      </c>
      <c r="G43" s="14">
        <f t="shared" si="24"/>
        <v>178654.97999999998</v>
      </c>
      <c r="H43" s="5">
        <f t="shared" si="8"/>
        <v>0.15252820926900271</v>
      </c>
      <c r="I43" s="5">
        <f t="shared" si="8"/>
        <v>0.32130595085133379</v>
      </c>
    </row>
    <row r="44" spans="1:9" ht="72.75" customHeight="1" x14ac:dyDescent="0.25">
      <c r="A44" s="10" t="s">
        <v>29</v>
      </c>
      <c r="B44" s="28" t="s">
        <v>30</v>
      </c>
      <c r="C44" s="13">
        <v>2999546</v>
      </c>
      <c r="D44" s="13">
        <v>1979952</v>
      </c>
      <c r="E44" s="13">
        <v>457515.38</v>
      </c>
      <c r="F44" s="13">
        <v>636170.36</v>
      </c>
      <c r="G44" s="13">
        <f t="shared" si="3"/>
        <v>178654.97999999998</v>
      </c>
      <c r="H44" s="5">
        <f t="shared" si="8"/>
        <v>0.15252820926900271</v>
      </c>
      <c r="I44" s="5">
        <f t="shared" si="8"/>
        <v>0.32130595085133379</v>
      </c>
    </row>
    <row r="45" spans="1:9" ht="60" customHeight="1" x14ac:dyDescent="0.25">
      <c r="A45" s="16" t="s">
        <v>69</v>
      </c>
      <c r="B45" s="27">
        <v>10</v>
      </c>
      <c r="C45" s="14">
        <f t="shared" ref="C45" si="25">C46+C49</f>
        <v>1056394</v>
      </c>
      <c r="D45" s="14">
        <f t="shared" ref="D45:G45" si="26">D46+D49</f>
        <v>920383</v>
      </c>
      <c r="E45" s="14">
        <f t="shared" ref="E45" si="27">E46+E49</f>
        <v>469832.82</v>
      </c>
      <c r="F45" s="14">
        <f t="shared" si="26"/>
        <v>517498.7</v>
      </c>
      <c r="G45" s="14">
        <f t="shared" si="26"/>
        <v>47665.880000000005</v>
      </c>
      <c r="H45" s="5">
        <f t="shared" si="8"/>
        <v>0.44475150370032396</v>
      </c>
      <c r="I45" s="5">
        <f t="shared" si="8"/>
        <v>0.56226451379480069</v>
      </c>
    </row>
    <row r="46" spans="1:9" x14ac:dyDescent="0.25">
      <c r="A46" s="51" t="s">
        <v>70</v>
      </c>
      <c r="B46" s="52" t="s">
        <v>31</v>
      </c>
      <c r="C46" s="40">
        <v>730975</v>
      </c>
      <c r="D46" s="40">
        <v>571339</v>
      </c>
      <c r="E46" s="40">
        <v>316472.82</v>
      </c>
      <c r="F46" s="40">
        <v>351552.39</v>
      </c>
      <c r="G46" s="40">
        <f t="shared" si="3"/>
        <v>35079.570000000007</v>
      </c>
      <c r="H46" s="42">
        <f t="shared" si="8"/>
        <v>0.4329461609494169</v>
      </c>
      <c r="I46" s="42">
        <f t="shared" si="8"/>
        <v>0.6153131328335717</v>
      </c>
    </row>
    <row r="47" spans="1:9" x14ac:dyDescent="0.25">
      <c r="A47" s="51"/>
      <c r="B47" s="52"/>
      <c r="C47" s="53"/>
      <c r="D47" s="53"/>
      <c r="E47" s="53"/>
      <c r="F47" s="53"/>
      <c r="G47" s="53"/>
      <c r="H47" s="54"/>
      <c r="I47" s="54"/>
    </row>
    <row r="48" spans="1:9" ht="61.5" customHeight="1" x14ac:dyDescent="0.25">
      <c r="A48" s="51"/>
      <c r="B48" s="52"/>
      <c r="C48" s="41"/>
      <c r="D48" s="41"/>
      <c r="E48" s="41"/>
      <c r="F48" s="41"/>
      <c r="G48" s="41"/>
      <c r="H48" s="43"/>
      <c r="I48" s="43"/>
    </row>
    <row r="49" spans="1:9" ht="108.75" customHeight="1" x14ac:dyDescent="0.25">
      <c r="A49" s="17" t="s">
        <v>71</v>
      </c>
      <c r="B49" s="27">
        <v>102</v>
      </c>
      <c r="C49" s="13">
        <v>325419</v>
      </c>
      <c r="D49" s="13">
        <v>349044</v>
      </c>
      <c r="E49" s="13">
        <v>153360</v>
      </c>
      <c r="F49" s="13">
        <v>165946.31</v>
      </c>
      <c r="G49" s="13">
        <f t="shared" si="3"/>
        <v>12586.309999999998</v>
      </c>
      <c r="H49" s="5">
        <f t="shared" si="8"/>
        <v>0.47126934813271504</v>
      </c>
      <c r="I49" s="5">
        <f t="shared" si="8"/>
        <v>0.47543091988402608</v>
      </c>
    </row>
    <row r="50" spans="1:9" x14ac:dyDescent="0.25">
      <c r="A50" s="47" t="s">
        <v>72</v>
      </c>
      <c r="B50" s="48">
        <v>11</v>
      </c>
      <c r="C50" s="49">
        <f t="shared" ref="C50" si="28">C52+C55+C57</f>
        <v>107737375.06</v>
      </c>
      <c r="D50" s="49">
        <f t="shared" ref="D50:G50" si="29">D52+D55+D57</f>
        <v>147186541.31999999</v>
      </c>
      <c r="E50" s="49">
        <f t="shared" ref="E50" si="30">E52+E55+E57</f>
        <v>43304522.560000002</v>
      </c>
      <c r="F50" s="49">
        <f t="shared" si="29"/>
        <v>3054134.27</v>
      </c>
      <c r="G50" s="49">
        <f t="shared" si="29"/>
        <v>-40250388.290000007</v>
      </c>
      <c r="H50" s="42">
        <f t="shared" si="8"/>
        <v>0.40194521665191202</v>
      </c>
      <c r="I50" s="42">
        <f t="shared" si="8"/>
        <v>2.0750091975868711E-2</v>
      </c>
    </row>
    <row r="51" spans="1:9" ht="72.75" customHeight="1" x14ac:dyDescent="0.25">
      <c r="A51" s="47"/>
      <c r="B51" s="48"/>
      <c r="C51" s="50"/>
      <c r="D51" s="50"/>
      <c r="E51" s="50"/>
      <c r="F51" s="50"/>
      <c r="G51" s="50"/>
      <c r="H51" s="43"/>
      <c r="I51" s="43"/>
    </row>
    <row r="52" spans="1:9" x14ac:dyDescent="0.25">
      <c r="A52" s="51" t="s">
        <v>73</v>
      </c>
      <c r="B52" s="52" t="s">
        <v>32</v>
      </c>
      <c r="C52" s="40">
        <v>107145679.06</v>
      </c>
      <c r="D52" s="40">
        <v>146594845.31999999</v>
      </c>
      <c r="E52" s="40">
        <v>43157300.340000004</v>
      </c>
      <c r="F52" s="40">
        <v>2695771.61</v>
      </c>
      <c r="G52" s="40">
        <f t="shared" si="3"/>
        <v>-40461528.730000004</v>
      </c>
      <c r="H52" s="42">
        <f t="shared" si="8"/>
        <v>0.4027908611772627</v>
      </c>
      <c r="I52" s="42">
        <f t="shared" si="8"/>
        <v>1.8389266035346841E-2</v>
      </c>
    </row>
    <row r="53" spans="1:9" x14ac:dyDescent="0.25">
      <c r="A53" s="51"/>
      <c r="B53" s="52"/>
      <c r="C53" s="53"/>
      <c r="D53" s="53"/>
      <c r="E53" s="53"/>
      <c r="F53" s="53"/>
      <c r="G53" s="53"/>
      <c r="H53" s="54"/>
      <c r="I53" s="54"/>
    </row>
    <row r="54" spans="1:9" ht="92.25" customHeight="1" x14ac:dyDescent="0.25">
      <c r="A54" s="51"/>
      <c r="B54" s="52"/>
      <c r="C54" s="41"/>
      <c r="D54" s="41"/>
      <c r="E54" s="41"/>
      <c r="F54" s="41"/>
      <c r="G54" s="41"/>
      <c r="H54" s="43"/>
      <c r="I54" s="43"/>
    </row>
    <row r="55" spans="1:9" ht="66" customHeight="1" x14ac:dyDescent="0.25">
      <c r="A55" s="36" t="s">
        <v>74</v>
      </c>
      <c r="B55" s="52" t="s">
        <v>33</v>
      </c>
      <c r="C55" s="40">
        <v>400000</v>
      </c>
      <c r="D55" s="40">
        <v>400000</v>
      </c>
      <c r="E55" s="40">
        <v>147222.22</v>
      </c>
      <c r="F55" s="40">
        <v>166666.66</v>
      </c>
      <c r="G55" s="40">
        <f t="shared" si="3"/>
        <v>19444.440000000002</v>
      </c>
      <c r="H55" s="42">
        <f t="shared" si="8"/>
        <v>0.36805555000000001</v>
      </c>
      <c r="I55" s="42">
        <f t="shared" si="8"/>
        <v>0.41666665000000003</v>
      </c>
    </row>
    <row r="56" spans="1:9" ht="63.75" customHeight="1" x14ac:dyDescent="0.25">
      <c r="A56" s="37"/>
      <c r="B56" s="52"/>
      <c r="C56" s="41"/>
      <c r="D56" s="41"/>
      <c r="E56" s="41"/>
      <c r="F56" s="41"/>
      <c r="G56" s="41"/>
      <c r="H56" s="43"/>
      <c r="I56" s="43"/>
    </row>
    <row r="57" spans="1:9" ht="126" customHeight="1" x14ac:dyDescent="0.25">
      <c r="A57" s="8" t="s">
        <v>34</v>
      </c>
      <c r="B57" s="28" t="s">
        <v>35</v>
      </c>
      <c r="C57" s="13">
        <v>191696</v>
      </c>
      <c r="D57" s="13">
        <v>191696</v>
      </c>
      <c r="E57" s="13">
        <v>0</v>
      </c>
      <c r="F57" s="13">
        <v>191696</v>
      </c>
      <c r="G57" s="13">
        <f t="shared" si="3"/>
        <v>191696</v>
      </c>
      <c r="H57" s="5">
        <f t="shared" si="8"/>
        <v>0</v>
      </c>
      <c r="I57" s="5">
        <f t="shared" si="8"/>
        <v>1</v>
      </c>
    </row>
    <row r="58" spans="1:9" ht="58.5" customHeight="1" x14ac:dyDescent="0.25">
      <c r="A58" s="9" t="s">
        <v>75</v>
      </c>
      <c r="B58" s="27">
        <v>12</v>
      </c>
      <c r="C58" s="14">
        <f t="shared" ref="C58" si="31">C59+C60+C61</f>
        <v>865096</v>
      </c>
      <c r="D58" s="14">
        <f t="shared" ref="D58:G58" si="32">D59+D60+D61</f>
        <v>1141896</v>
      </c>
      <c r="E58" s="14">
        <f t="shared" ref="E58" si="33">E59+E60+E61</f>
        <v>381593.24</v>
      </c>
      <c r="F58" s="14">
        <f t="shared" si="32"/>
        <v>338208.20999999996</v>
      </c>
      <c r="G58" s="14">
        <f t="shared" si="32"/>
        <v>-43385.03</v>
      </c>
      <c r="H58" s="5">
        <f t="shared" si="8"/>
        <v>0.44109929996208513</v>
      </c>
      <c r="I58" s="5">
        <f t="shared" si="8"/>
        <v>0.29618127219992008</v>
      </c>
    </row>
    <row r="59" spans="1:9" ht="94.5" customHeight="1" x14ac:dyDescent="0.25">
      <c r="A59" s="17" t="s">
        <v>76</v>
      </c>
      <c r="B59" s="28" t="s">
        <v>36</v>
      </c>
      <c r="C59" s="13">
        <v>348100</v>
      </c>
      <c r="D59" s="13">
        <v>377900</v>
      </c>
      <c r="E59" s="13">
        <v>166844.84</v>
      </c>
      <c r="F59" s="13">
        <v>142959.81</v>
      </c>
      <c r="G59" s="13">
        <f t="shared" si="3"/>
        <v>-23885.03</v>
      </c>
      <c r="H59" s="5">
        <f>E59/C59</f>
        <v>0.47930146509623672</v>
      </c>
      <c r="I59" s="5">
        <f t="shared" ref="I59:I72" si="34">F59/D59</f>
        <v>0.37830063508864781</v>
      </c>
    </row>
    <row r="60" spans="1:9" ht="94.5" customHeight="1" x14ac:dyDescent="0.25">
      <c r="A60" s="8" t="s">
        <v>37</v>
      </c>
      <c r="B60" s="28" t="s">
        <v>38</v>
      </c>
      <c r="C60" s="13">
        <v>496996</v>
      </c>
      <c r="D60" s="13">
        <v>693996</v>
      </c>
      <c r="E60" s="13">
        <v>195248.4</v>
      </c>
      <c r="F60" s="13">
        <v>195248.4</v>
      </c>
      <c r="G60" s="13">
        <f t="shared" si="3"/>
        <v>0</v>
      </c>
      <c r="H60" s="5">
        <f t="shared" ref="H60:H62" si="35">E60/C60</f>
        <v>0.3928570853688963</v>
      </c>
      <c r="I60" s="5">
        <f t="shared" si="34"/>
        <v>0.2813393737139695</v>
      </c>
    </row>
    <row r="61" spans="1:9" ht="94.5" customHeight="1" x14ac:dyDescent="0.25">
      <c r="A61" s="17" t="s">
        <v>77</v>
      </c>
      <c r="B61" s="28">
        <v>123</v>
      </c>
      <c r="C61" s="13">
        <v>20000</v>
      </c>
      <c r="D61" s="13">
        <v>70000</v>
      </c>
      <c r="E61" s="13">
        <v>19500</v>
      </c>
      <c r="F61" s="13">
        <v>0</v>
      </c>
      <c r="G61" s="13">
        <f t="shared" si="3"/>
        <v>-19500</v>
      </c>
      <c r="H61" s="12">
        <f t="shared" si="35"/>
        <v>0.97499999999999998</v>
      </c>
      <c r="I61" s="12">
        <f t="shared" si="34"/>
        <v>0</v>
      </c>
    </row>
    <row r="62" spans="1:9" ht="76.5" customHeight="1" x14ac:dyDescent="0.25">
      <c r="A62" s="16" t="s">
        <v>78</v>
      </c>
      <c r="B62" s="27">
        <v>13</v>
      </c>
      <c r="C62" s="14">
        <f t="shared" ref="C62" si="36">C63+C66+C67</f>
        <v>7676313.2300000004</v>
      </c>
      <c r="D62" s="14">
        <f t="shared" ref="D62:G62" si="37">D63+D66+D67</f>
        <v>13992795</v>
      </c>
      <c r="E62" s="14">
        <f t="shared" ref="E62" si="38">E63+E66+E67</f>
        <v>2538918.1800000002</v>
      </c>
      <c r="F62" s="14">
        <f t="shared" si="37"/>
        <v>3190823.9699999997</v>
      </c>
      <c r="G62" s="14">
        <f t="shared" si="37"/>
        <v>651905.79</v>
      </c>
      <c r="H62" s="5">
        <f t="shared" si="35"/>
        <v>0.33074707921995516</v>
      </c>
      <c r="I62" s="5">
        <f t="shared" si="34"/>
        <v>0.2280333535937602</v>
      </c>
    </row>
    <row r="63" spans="1:9" x14ac:dyDescent="0.25">
      <c r="A63" s="51" t="s">
        <v>39</v>
      </c>
      <c r="B63" s="52" t="s">
        <v>40</v>
      </c>
      <c r="C63" s="40">
        <v>2136513.23</v>
      </c>
      <c r="D63" s="40">
        <v>3873259</v>
      </c>
      <c r="E63" s="40">
        <v>404367.68</v>
      </c>
      <c r="F63" s="40">
        <v>737568.49</v>
      </c>
      <c r="G63" s="40">
        <f t="shared" si="3"/>
        <v>333200.81</v>
      </c>
      <c r="H63" s="42">
        <f>E63/C63</f>
        <v>0.18926523567560591</v>
      </c>
      <c r="I63" s="42">
        <f t="shared" si="34"/>
        <v>0.19042581195835342</v>
      </c>
    </row>
    <row r="64" spans="1:9" x14ac:dyDescent="0.25">
      <c r="A64" s="51"/>
      <c r="B64" s="52"/>
      <c r="C64" s="53"/>
      <c r="D64" s="53"/>
      <c r="E64" s="53"/>
      <c r="F64" s="53"/>
      <c r="G64" s="53"/>
      <c r="H64" s="54"/>
      <c r="I64" s="54"/>
    </row>
    <row r="65" spans="1:9" ht="80.25" customHeight="1" x14ac:dyDescent="0.25">
      <c r="A65" s="51"/>
      <c r="B65" s="52"/>
      <c r="C65" s="41"/>
      <c r="D65" s="41"/>
      <c r="E65" s="41"/>
      <c r="F65" s="41"/>
      <c r="G65" s="41"/>
      <c r="H65" s="43"/>
      <c r="I65" s="43"/>
    </row>
    <row r="66" spans="1:9" ht="138" customHeight="1" x14ac:dyDescent="0.25">
      <c r="A66" s="8" t="s">
        <v>41</v>
      </c>
      <c r="B66" s="28" t="s">
        <v>42</v>
      </c>
      <c r="C66" s="13">
        <v>5539800</v>
      </c>
      <c r="D66" s="13">
        <v>7119536</v>
      </c>
      <c r="E66" s="13">
        <v>2134550.5</v>
      </c>
      <c r="F66" s="13">
        <v>2453255.48</v>
      </c>
      <c r="G66" s="13">
        <f t="shared" si="3"/>
        <v>318704.98</v>
      </c>
      <c r="H66" s="5">
        <f>E66/C66</f>
        <v>0.38531183436225136</v>
      </c>
      <c r="I66" s="5">
        <f t="shared" si="34"/>
        <v>0.3445808097606361</v>
      </c>
    </row>
    <row r="67" spans="1:9" ht="140.25" customHeight="1" x14ac:dyDescent="0.25">
      <c r="A67" s="17" t="s">
        <v>79</v>
      </c>
      <c r="B67" s="27" t="s">
        <v>43</v>
      </c>
      <c r="C67" s="13">
        <v>0</v>
      </c>
      <c r="D67" s="13">
        <v>3000000</v>
      </c>
      <c r="E67" s="13"/>
      <c r="F67" s="13"/>
      <c r="G67" s="13">
        <f t="shared" si="3"/>
        <v>0</v>
      </c>
      <c r="H67" s="5" t="e">
        <f t="shared" ref="H67" si="39">E67/C67</f>
        <v>#DIV/0!</v>
      </c>
      <c r="I67" s="5">
        <f t="shared" si="34"/>
        <v>0</v>
      </c>
    </row>
    <row r="68" spans="1:9" x14ac:dyDescent="0.25">
      <c r="A68" s="47" t="s">
        <v>80</v>
      </c>
      <c r="B68" s="48">
        <v>14</v>
      </c>
      <c r="C68" s="49">
        <f t="shared" ref="C68" si="40">C70+C72</f>
        <v>39623916</v>
      </c>
      <c r="D68" s="49">
        <f t="shared" ref="D68:G68" si="41">D70+D72</f>
        <v>35459391</v>
      </c>
      <c r="E68" s="49">
        <f t="shared" ref="E68" si="42">E70+E72</f>
        <v>18651375.699999999</v>
      </c>
      <c r="F68" s="49">
        <f t="shared" si="41"/>
        <v>18345427.869999997</v>
      </c>
      <c r="G68" s="49">
        <f t="shared" si="41"/>
        <v>-305947.83000000007</v>
      </c>
      <c r="H68" s="42">
        <f>E68/C68</f>
        <v>0.47071005551293815</v>
      </c>
      <c r="I68" s="42">
        <f t="shared" si="34"/>
        <v>0.51736443725161541</v>
      </c>
    </row>
    <row r="69" spans="1:9" ht="88.5" customHeight="1" x14ac:dyDescent="0.25">
      <c r="A69" s="47"/>
      <c r="B69" s="48"/>
      <c r="C69" s="50"/>
      <c r="D69" s="50"/>
      <c r="E69" s="50"/>
      <c r="F69" s="50"/>
      <c r="G69" s="50"/>
      <c r="H69" s="43"/>
      <c r="I69" s="43"/>
    </row>
    <row r="70" spans="1:9" x14ac:dyDescent="0.25">
      <c r="A70" s="51" t="s">
        <v>81</v>
      </c>
      <c r="B70" s="52" t="s">
        <v>44</v>
      </c>
      <c r="C70" s="40">
        <v>12503650</v>
      </c>
      <c r="D70" s="40">
        <v>13265851</v>
      </c>
      <c r="E70" s="40">
        <v>7293795</v>
      </c>
      <c r="F70" s="40">
        <v>7738411</v>
      </c>
      <c r="G70" s="40">
        <f t="shared" si="3"/>
        <v>444616</v>
      </c>
      <c r="H70" s="42">
        <f>E70/C70</f>
        <v>0.58333326668612762</v>
      </c>
      <c r="I70" s="42">
        <f t="shared" si="34"/>
        <v>0.58333317628850201</v>
      </c>
    </row>
    <row r="71" spans="1:9" ht="137.25" customHeight="1" x14ac:dyDescent="0.25">
      <c r="A71" s="51"/>
      <c r="B71" s="52"/>
      <c r="C71" s="41"/>
      <c r="D71" s="41"/>
      <c r="E71" s="41"/>
      <c r="F71" s="41"/>
      <c r="G71" s="41"/>
      <c r="H71" s="43"/>
      <c r="I71" s="43"/>
    </row>
    <row r="72" spans="1:9" x14ac:dyDescent="0.25">
      <c r="A72" s="51" t="s">
        <v>45</v>
      </c>
      <c r="B72" s="52" t="s">
        <v>46</v>
      </c>
      <c r="C72" s="40">
        <v>27120266</v>
      </c>
      <c r="D72" s="40">
        <v>22193540</v>
      </c>
      <c r="E72" s="40">
        <v>11357580.699999999</v>
      </c>
      <c r="F72" s="40">
        <v>10607016.869999999</v>
      </c>
      <c r="G72" s="40">
        <f t="shared" si="3"/>
        <v>-750563.83000000007</v>
      </c>
      <c r="H72" s="42">
        <f>E72/C72</f>
        <v>0.41878574126079732</v>
      </c>
      <c r="I72" s="42">
        <f t="shared" si="34"/>
        <v>0.47793262679139964</v>
      </c>
    </row>
    <row r="73" spans="1:9" x14ac:dyDescent="0.25">
      <c r="A73" s="51"/>
      <c r="B73" s="52"/>
      <c r="C73" s="53"/>
      <c r="D73" s="53"/>
      <c r="E73" s="53"/>
      <c r="F73" s="53"/>
      <c r="G73" s="53"/>
      <c r="H73" s="54"/>
      <c r="I73" s="54"/>
    </row>
    <row r="74" spans="1:9" ht="91.5" customHeight="1" x14ac:dyDescent="0.25">
      <c r="A74" s="51"/>
      <c r="B74" s="52"/>
      <c r="C74" s="41"/>
      <c r="D74" s="41"/>
      <c r="E74" s="41"/>
      <c r="F74" s="41"/>
      <c r="G74" s="41"/>
      <c r="H74" s="43"/>
      <c r="I74" s="43"/>
    </row>
    <row r="75" spans="1:9" ht="79.5" customHeight="1" x14ac:dyDescent="0.25">
      <c r="A75" s="16" t="s">
        <v>82</v>
      </c>
      <c r="B75" s="27">
        <v>15</v>
      </c>
      <c r="C75" s="14">
        <f t="shared" ref="C75:G75" si="43">C76</f>
        <v>150000</v>
      </c>
      <c r="D75" s="14">
        <f t="shared" si="43"/>
        <v>150000</v>
      </c>
      <c r="E75" s="14">
        <f t="shared" si="43"/>
        <v>0</v>
      </c>
      <c r="F75" s="14">
        <f t="shared" si="43"/>
        <v>0</v>
      </c>
      <c r="G75" s="14">
        <f t="shared" si="43"/>
        <v>0</v>
      </c>
      <c r="H75" s="5">
        <f t="shared" ref="H75:I83" si="44">E75/C75</f>
        <v>0</v>
      </c>
      <c r="I75" s="5">
        <f t="shared" si="44"/>
        <v>0</v>
      </c>
    </row>
    <row r="76" spans="1:9" ht="109.5" customHeight="1" x14ac:dyDescent="0.25">
      <c r="A76" s="17" t="s">
        <v>83</v>
      </c>
      <c r="B76" s="28" t="s">
        <v>47</v>
      </c>
      <c r="C76" s="13">
        <v>150000</v>
      </c>
      <c r="D76" s="13">
        <v>150000</v>
      </c>
      <c r="E76" s="13">
        <v>0</v>
      </c>
      <c r="F76" s="13">
        <v>0</v>
      </c>
      <c r="G76" s="13">
        <f t="shared" ref="G76:G83" si="45">F76-E76</f>
        <v>0</v>
      </c>
      <c r="H76" s="5">
        <f t="shared" si="44"/>
        <v>0</v>
      </c>
      <c r="I76" s="5">
        <f t="shared" si="44"/>
        <v>0</v>
      </c>
    </row>
    <row r="77" spans="1:9" x14ac:dyDescent="0.25">
      <c r="A77" s="47" t="s">
        <v>48</v>
      </c>
      <c r="B77" s="48">
        <v>16</v>
      </c>
      <c r="C77" s="49">
        <f t="shared" ref="C77" si="46">C79</f>
        <v>0</v>
      </c>
      <c r="D77" s="49">
        <f t="shared" ref="D77:G77" si="47">D79</f>
        <v>0</v>
      </c>
      <c r="E77" s="49">
        <f t="shared" ref="E77" si="48">E79</f>
        <v>0</v>
      </c>
      <c r="F77" s="49">
        <f t="shared" si="47"/>
        <v>0</v>
      </c>
      <c r="G77" s="49">
        <f t="shared" si="47"/>
        <v>0</v>
      </c>
      <c r="H77" s="42" t="e">
        <f t="shared" si="44"/>
        <v>#DIV/0!</v>
      </c>
      <c r="I77" s="42" t="e">
        <f t="shared" si="44"/>
        <v>#DIV/0!</v>
      </c>
    </row>
    <row r="78" spans="1:9" ht="69.75" customHeight="1" x14ac:dyDescent="0.25">
      <c r="A78" s="47"/>
      <c r="B78" s="48"/>
      <c r="C78" s="50"/>
      <c r="D78" s="50"/>
      <c r="E78" s="50"/>
      <c r="F78" s="50"/>
      <c r="G78" s="50"/>
      <c r="H78" s="43"/>
      <c r="I78" s="43"/>
    </row>
    <row r="79" spans="1:9" ht="48.75" customHeight="1" x14ac:dyDescent="0.25">
      <c r="A79" s="36" t="s">
        <v>84</v>
      </c>
      <c r="B79" s="52" t="s">
        <v>49</v>
      </c>
      <c r="C79" s="40">
        <v>0</v>
      </c>
      <c r="D79" s="40">
        <v>0</v>
      </c>
      <c r="E79" s="40">
        <v>0</v>
      </c>
      <c r="F79" s="40">
        <v>0</v>
      </c>
      <c r="G79" s="40">
        <f t="shared" si="45"/>
        <v>0</v>
      </c>
      <c r="H79" s="42" t="e">
        <f t="shared" si="44"/>
        <v>#DIV/0!</v>
      </c>
      <c r="I79" s="42" t="e">
        <f t="shared" si="44"/>
        <v>#DIV/0!</v>
      </c>
    </row>
    <row r="80" spans="1:9" ht="80.25" customHeight="1" x14ac:dyDescent="0.25">
      <c r="A80" s="37"/>
      <c r="B80" s="52"/>
      <c r="C80" s="41"/>
      <c r="D80" s="41"/>
      <c r="E80" s="41"/>
      <c r="F80" s="41"/>
      <c r="G80" s="41"/>
      <c r="H80" s="43"/>
      <c r="I80" s="43"/>
    </row>
    <row r="81" spans="1:9" ht="72.75" customHeight="1" x14ac:dyDescent="0.25">
      <c r="A81" s="9" t="s">
        <v>85</v>
      </c>
      <c r="B81" s="27">
        <v>17</v>
      </c>
      <c r="C81" s="14">
        <f t="shared" ref="C81" si="49">C83+C82</f>
        <v>488100</v>
      </c>
      <c r="D81" s="14">
        <f t="shared" ref="D81:G81" si="50">D83+D82</f>
        <v>517900</v>
      </c>
      <c r="E81" s="14">
        <f t="shared" ref="E81" si="51">E83+E82</f>
        <v>275659.98</v>
      </c>
      <c r="F81" s="14">
        <f t="shared" si="50"/>
        <v>314079.15000000002</v>
      </c>
      <c r="G81" s="14">
        <f t="shared" si="50"/>
        <v>38419.169999999984</v>
      </c>
      <c r="H81" s="5">
        <f t="shared" si="44"/>
        <v>0.56476127842655188</v>
      </c>
      <c r="I81" s="5">
        <f t="shared" si="44"/>
        <v>0.60644748020853456</v>
      </c>
    </row>
    <row r="82" spans="1:9" ht="72.75" customHeight="1" x14ac:dyDescent="0.25">
      <c r="A82" s="22" t="s">
        <v>88</v>
      </c>
      <c r="B82" s="27">
        <v>171</v>
      </c>
      <c r="C82" s="32">
        <v>140000</v>
      </c>
      <c r="D82" s="20">
        <v>140000</v>
      </c>
      <c r="E82" s="24">
        <v>139653.5</v>
      </c>
      <c r="F82" s="20">
        <v>139936.29</v>
      </c>
      <c r="G82" s="23">
        <f>F82-E82</f>
        <v>282.79000000000815</v>
      </c>
      <c r="H82" s="21" t="e">
        <v>#DIV/0!</v>
      </c>
      <c r="I82" s="21">
        <v>1</v>
      </c>
    </row>
    <row r="83" spans="1:9" ht="67.5" customHeight="1" x14ac:dyDescent="0.25">
      <c r="A83" s="36" t="s">
        <v>86</v>
      </c>
      <c r="B83" s="52" t="s">
        <v>50</v>
      </c>
      <c r="C83" s="40">
        <v>348100</v>
      </c>
      <c r="D83" s="40">
        <v>377900</v>
      </c>
      <c r="E83" s="40">
        <v>136006.48000000001</v>
      </c>
      <c r="F83" s="40">
        <v>174142.86</v>
      </c>
      <c r="G83" s="40">
        <f t="shared" si="45"/>
        <v>38136.379999999976</v>
      </c>
      <c r="H83" s="42">
        <f t="shared" si="44"/>
        <v>0.39071094513070959</v>
      </c>
      <c r="I83" s="42">
        <f t="shared" si="44"/>
        <v>0.46081730616565225</v>
      </c>
    </row>
    <row r="84" spans="1:9" ht="52.5" customHeight="1" x14ac:dyDescent="0.25">
      <c r="A84" s="37"/>
      <c r="B84" s="52"/>
      <c r="C84" s="41"/>
      <c r="D84" s="41"/>
      <c r="E84" s="41"/>
      <c r="F84" s="41"/>
      <c r="G84" s="41"/>
      <c r="H84" s="43"/>
      <c r="I84" s="43"/>
    </row>
  </sheetData>
  <mergeCells count="179">
    <mergeCell ref="A79:A80"/>
    <mergeCell ref="A83:A84"/>
    <mergeCell ref="A55:A56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7:G78"/>
    <mergeCell ref="A63:A65"/>
    <mergeCell ref="B63:B65"/>
    <mergeCell ref="C63:C65"/>
    <mergeCell ref="D63:D65"/>
    <mergeCell ref="E63:E65"/>
    <mergeCell ref="F63:F65"/>
    <mergeCell ref="B55:B56"/>
    <mergeCell ref="C55:C56"/>
    <mergeCell ref="I72:I74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H77:H78"/>
    <mergeCell ref="I77:I78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8:G69"/>
    <mergeCell ref="I70:I71"/>
    <mergeCell ref="A72:A74"/>
    <mergeCell ref="B72:B74"/>
    <mergeCell ref="C72:C74"/>
    <mergeCell ref="D72:D74"/>
    <mergeCell ref="D55:D56"/>
    <mergeCell ref="E55:E56"/>
    <mergeCell ref="F55:F56"/>
    <mergeCell ref="G55:G56"/>
    <mergeCell ref="H55:H56"/>
    <mergeCell ref="H68:H69"/>
    <mergeCell ref="E72:E74"/>
    <mergeCell ref="F72:F74"/>
    <mergeCell ref="G72:G74"/>
    <mergeCell ref="H72:H74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G33:G35"/>
    <mergeCell ref="H33:H35"/>
    <mergeCell ref="I33:I35"/>
    <mergeCell ref="A38:A39"/>
    <mergeCell ref="B38:B39"/>
    <mergeCell ref="C38:C39"/>
    <mergeCell ref="D38:D39"/>
    <mergeCell ref="E38:E39"/>
    <mergeCell ref="F38:F39"/>
    <mergeCell ref="G38:G39"/>
    <mergeCell ref="A33:A35"/>
    <mergeCell ref="B33:B35"/>
    <mergeCell ref="C33:C35"/>
    <mergeCell ref="D33:D35"/>
    <mergeCell ref="E33:E35"/>
    <mergeCell ref="F33:F35"/>
    <mergeCell ref="H38:H39"/>
    <mergeCell ref="I38:I3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Ирина</cp:lastModifiedBy>
  <cp:lastPrinted>2024-04-11T12:42:21Z</cp:lastPrinted>
  <dcterms:created xsi:type="dcterms:W3CDTF">2016-04-15T06:23:02Z</dcterms:created>
  <dcterms:modified xsi:type="dcterms:W3CDTF">2024-07-14T13:55:02Z</dcterms:modified>
</cp:coreProperties>
</file>