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3" r:id="rId1"/>
  </sheets>
  <calcPr calcId="124519"/>
</workbook>
</file>

<file path=xl/calcChain.xml><?xml version="1.0" encoding="utf-8"?>
<calcChain xmlns="http://schemas.openxmlformats.org/spreadsheetml/2006/main">
  <c r="D57" i="3"/>
  <c r="E57"/>
  <c r="F57"/>
  <c r="C57"/>
  <c r="I60"/>
  <c r="F35"/>
  <c r="D61"/>
  <c r="E61"/>
  <c r="F61"/>
  <c r="C61"/>
  <c r="D42"/>
  <c r="E42"/>
  <c r="F42"/>
  <c r="C42"/>
  <c r="D28"/>
  <c r="E28"/>
  <c r="F28"/>
  <c r="C28"/>
  <c r="D24"/>
  <c r="E24"/>
  <c r="F24"/>
  <c r="C24"/>
  <c r="D80"/>
  <c r="E80"/>
  <c r="F80"/>
  <c r="C80"/>
  <c r="D76"/>
  <c r="E76"/>
  <c r="F76"/>
  <c r="C76"/>
  <c r="D74"/>
  <c r="E74"/>
  <c r="F74"/>
  <c r="C74"/>
  <c r="D26"/>
  <c r="E26"/>
  <c r="F26"/>
  <c r="C26"/>
  <c r="D67" l="1"/>
  <c r="E67"/>
  <c r="F67"/>
  <c r="C67"/>
  <c r="D49"/>
  <c r="E49"/>
  <c r="F49"/>
  <c r="C49"/>
  <c r="D44"/>
  <c r="E44"/>
  <c r="F44"/>
  <c r="C44"/>
  <c r="D35"/>
  <c r="E35"/>
  <c r="C35"/>
  <c r="D30"/>
  <c r="E30"/>
  <c r="F30"/>
  <c r="C30"/>
  <c r="D19"/>
  <c r="E19"/>
  <c r="F19"/>
  <c r="C19"/>
  <c r="D13"/>
  <c r="E13"/>
  <c r="F13"/>
  <c r="C13"/>
  <c r="D7"/>
  <c r="I7" s="1"/>
  <c r="E7"/>
  <c r="F7"/>
  <c r="C7"/>
  <c r="C6" s="1"/>
  <c r="I81"/>
  <c r="H81"/>
  <c r="G81"/>
  <c r="G80" s="1"/>
  <c r="I80"/>
  <c r="H80"/>
  <c r="I78"/>
  <c r="H78"/>
  <c r="G78"/>
  <c r="G76" s="1"/>
  <c r="I76"/>
  <c r="H76"/>
  <c r="I75"/>
  <c r="H75"/>
  <c r="G75"/>
  <c r="G74" s="1"/>
  <c r="I74"/>
  <c r="H74"/>
  <c r="I71"/>
  <c r="H71"/>
  <c r="G71"/>
  <c r="I69"/>
  <c r="H69"/>
  <c r="G69"/>
  <c r="G67" s="1"/>
  <c r="I67"/>
  <c r="I66"/>
  <c r="H66"/>
  <c r="G66"/>
  <c r="I65"/>
  <c r="H65"/>
  <c r="G65"/>
  <c r="I62"/>
  <c r="H62"/>
  <c r="G62"/>
  <c r="G61" s="1"/>
  <c r="I61"/>
  <c r="I59"/>
  <c r="H59"/>
  <c r="G59"/>
  <c r="I58"/>
  <c r="H58"/>
  <c r="G58"/>
  <c r="G57" s="1"/>
  <c r="I57"/>
  <c r="H57"/>
  <c r="I56"/>
  <c r="H56"/>
  <c r="G56"/>
  <c r="I54"/>
  <c r="H54"/>
  <c r="G54"/>
  <c r="I51"/>
  <c r="H51"/>
  <c r="G51"/>
  <c r="I49"/>
  <c r="I48"/>
  <c r="H48"/>
  <c r="G48"/>
  <c r="I45"/>
  <c r="H45"/>
  <c r="G45"/>
  <c r="I44"/>
  <c r="I43"/>
  <c r="H43"/>
  <c r="G43"/>
  <c r="G42" s="1"/>
  <c r="I42"/>
  <c r="H42"/>
  <c r="I39"/>
  <c r="H39"/>
  <c r="G39"/>
  <c r="I37"/>
  <c r="H37"/>
  <c r="G37"/>
  <c r="I36"/>
  <c r="H36"/>
  <c r="G36"/>
  <c r="I35"/>
  <c r="I32"/>
  <c r="H32"/>
  <c r="G32"/>
  <c r="I31"/>
  <c r="H31"/>
  <c r="G31"/>
  <c r="I29"/>
  <c r="H29"/>
  <c r="G29"/>
  <c r="G28" s="1"/>
  <c r="I28"/>
  <c r="H28"/>
  <c r="I27"/>
  <c r="H27"/>
  <c r="G27"/>
  <c r="G26" s="1"/>
  <c r="I26"/>
  <c r="H26"/>
  <c r="I25"/>
  <c r="H25"/>
  <c r="G25"/>
  <c r="G24" s="1"/>
  <c r="I24"/>
  <c r="H24"/>
  <c r="I23"/>
  <c r="H23"/>
  <c r="G23"/>
  <c r="I21"/>
  <c r="H21"/>
  <c r="G21"/>
  <c r="I20"/>
  <c r="H20"/>
  <c r="G20"/>
  <c r="H19"/>
  <c r="I18"/>
  <c r="H18"/>
  <c r="G18"/>
  <c r="I16"/>
  <c r="H16"/>
  <c r="G16"/>
  <c r="I15"/>
  <c r="H15"/>
  <c r="G15"/>
  <c r="I13"/>
  <c r="H13"/>
  <c r="G13"/>
  <c r="I12"/>
  <c r="H12"/>
  <c r="G12"/>
  <c r="I10"/>
  <c r="H10"/>
  <c r="G10"/>
  <c r="I8"/>
  <c r="H8"/>
  <c r="G8"/>
  <c r="H7"/>
  <c r="G7"/>
  <c r="H67" l="1"/>
  <c r="H35"/>
  <c r="G35"/>
  <c r="I30"/>
  <c r="I19"/>
  <c r="D6"/>
  <c r="F6"/>
  <c r="G19"/>
  <c r="G30"/>
  <c r="G44"/>
  <c r="G49"/>
  <c r="H30"/>
  <c r="H44"/>
  <c r="H49"/>
  <c r="H61"/>
  <c r="E6"/>
  <c r="H6" s="1"/>
  <c r="I6" l="1"/>
  <c r="G6"/>
</calcChain>
</file>

<file path=xl/sharedStrings.xml><?xml version="1.0" encoding="utf-8"?>
<sst xmlns="http://schemas.openxmlformats.org/spreadsheetml/2006/main" count="95" uniqueCount="95">
  <si>
    <t>Наименование</t>
  </si>
  <si>
    <t>ЦСР</t>
  </si>
  <si>
    <t>Лимиты бюджетных обязательств на 2016 год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</si>
  <si>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</si>
  <si>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</si>
  <si>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  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</si>
  <si>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</si>
  <si>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  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</si>
  <si>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</si>
  <si>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</si>
  <si>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</si>
  <si>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>Муниципальная программа Золотухинского района Курской области    «Социальная  поддержка граждан в Золотухинском районе Курской области 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</si>
  <si>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 »</t>
  </si>
  <si>
    <t xml:space="preserve">02 1 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</si>
  <si>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 »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</si>
  <si>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</si>
  <si>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</si>
  <si>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</si>
  <si>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>Муниципальная программа Золотухинского района Курской области «Развитие образования в  Золотухинском районе Курской области 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</si>
  <si>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 »</t>
  </si>
  <si>
    <t xml:space="preserve">03 1 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</si>
  <si>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 »</t>
  </si>
  <si>
    <t xml:space="preserve">03 2 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</si>
  <si>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 »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</si>
  <si>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</si>
  <si>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</si>
  <si>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 »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</si>
  <si>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</si>
  <si>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</si>
  <si>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>Муниципальная  программа  Золотухинского района Курской области «Охрана окружающей среды   Золотухинского района  Курской области »</t>
  </si>
  <si>
    <t>Подпрограмма « Экология и чистая вода на территории  Золотухинского района Курской области»  муниципальной программы Золотухинского района Курской области« Охрана окружающей среды Золотухинского района Курской области»</t>
  </si>
  <si>
    <t xml:space="preserve">06 1 </t>
  </si>
  <si>
    <t>Муниципальная программа « Обеспечение доступным и комфортным жильем и коммунальными услугами граждан в Золотухинском районе Курской области»</t>
  </si>
  <si>
    <t>Подпрограмма « Обеспечение качественными услугами ЖКХ населения Золотухинского района» муниципальной программы « Обеспечение доступным и комфортным жильем и коммунальными услугами граждан в Золотухинском районе Курской области»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</si>
  <si>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</si>
  <si>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</si>
  <si>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</si>
  <si>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>Муниципальная программа Золотухинского района Курской области « 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 »</t>
  </si>
  <si>
    <t>Подпрограмма  «Молодежь Золотухинского района Курской области»  муниципальной программы Золотухинского района Курской области « 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 »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</si>
  <si>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</si>
  <si>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</si>
  <si>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</si>
  <si>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 »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</si>
  <si>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</si>
  <si>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</si>
  <si>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</si>
  <si>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</si>
  <si>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 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</si>
  <si>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 »</t>
  </si>
  <si>
    <t xml:space="preserve">10 1 </t>
  </si>
  <si>
    <t>Подпрограмма  « 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 »</t>
  </si>
  <si>
    <t>Муниципальная программа Золотухинского района Курской области «Развитие  транспортной системы .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</si>
  <si>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  » муниципальной программы Золотухинского района Курской области  «Развитие  транспортной системы ,обеспечение перевозки пассажиров   в Золотухинском районе Курской области   и безопасности дорожного движения»</t>
  </si>
  <si>
    <t xml:space="preserve">11 1 </t>
  </si>
  <si>
    <t xml:space="preserve">11 2 </t>
  </si>
  <si>
    <t xml:space="preserve"> 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</si>
  <si>
    <t xml:space="preserve">11 3  </t>
  </si>
  <si>
    <t>Муниципальная программа Золотухинского района Курской области    «Профилактика правонарушений в Золотухинском районе Курской области 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</si>
  <si>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 »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</si>
  <si>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</si>
  <si>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</si>
  <si>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</si>
  <si>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»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</si>
  <si>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</si>
  <si>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</si>
  <si>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»</t>
  </si>
  <si>
    <t xml:space="preserve">13 2 </t>
  </si>
  <si>
    <r>
      <t>Подпрограмма « Построение  и развитие аппаратно- программного комплекса « Безопасный город» на территории Золотухинского района Курской области» муниципальной программы Золотухинского района Курской области « Защита населения и территории от чрезвычайных ситуаций</t>
    </r>
    <r>
      <rPr>
        <sz val="11"/>
        <color theme="1"/>
        <rFont val="Times New Roman"/>
        <family val="1"/>
        <charset val="204"/>
      </rPr>
      <t>, обеспечение пожарной безопасности и безопасности людей на водных объектах»</t>
    </r>
  </si>
  <si>
    <t xml:space="preserve">13 3 </t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</si>
  <si>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 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</si>
  <si>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 »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</si>
  <si>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</si>
  <si>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</si>
  <si>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</si>
  <si>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>Муниципальная программа Золотухинского района Курской области « Создание условий для развития торговли, малого и среднего предпринимательства     в Золотухинском районе  Курской области »</t>
  </si>
  <si>
    <t>Подпрограмма «Развитие малого и среднего предпринимательства в Золотухинском  районе Курской области » муниципальной программы  Золотухинского района Курской области « Создание условий для развития торговли, малого и среднего предпринимательства     в Золотухинском районе  Курской области »</t>
  </si>
  <si>
    <t xml:space="preserve">15 1 </t>
  </si>
  <si>
    <t>Муниципальная программа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</si>
  <si>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 xml:space="preserve">16 1 </t>
  </si>
  <si>
    <t>Муниципальная программа Золотухинского района Курской области « Содействие занятости населения и улучшение  условий  и охраны труда в Золотухинском районе Курской области»</t>
  </si>
  <si>
    <t xml:space="preserve">17 2 </t>
  </si>
  <si>
    <t>Исполнено (кассовые выплаты)</t>
  </si>
  <si>
    <t>(рублей)</t>
  </si>
  <si>
    <t>Лимиты бюджетных обязательств на 2017 год</t>
  </si>
  <si>
    <t>Подпрограмма  « Совершенствование системы учета потребляемых энергетических ресурсов и внедрение энергосберегающих технологий»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 »</t>
  </si>
  <si>
    <t>Подпрограмма  «Устойчивое развитие  сельских территорий Золотухинского района  Курской  области» муниципальной программы  Золотухинского района Курской области « 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</si>
  <si>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« Содействие занятости населения и улучшение  условий  и охраны труда в Золотухинском районе Курской области»</t>
  </si>
  <si>
    <t xml:space="preserve"> Подпрограмма  «Развитие  пассажирских перевозок в Золотухинском районе Курской области » муниципальной программы  Золотухинского района Курской области 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</si>
  <si>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Информация о выполнении муниципальных программ Золотухинского района Курской области в 1 полугодии 2016 года и 1 полугодии 2017 года</t>
  </si>
  <si>
    <t>1 полугодие 2016 год</t>
  </si>
  <si>
    <t>1полугодие 2017 год</t>
  </si>
  <si>
    <t>отклонение (+;-) 1 полугодие 2017г к 1 полугодие 2016г.</t>
  </si>
  <si>
    <t>% исполнения 1 полугодие 2016 года</t>
  </si>
  <si>
    <t>% исполнения 1 полугодие 2017 года</t>
  </si>
  <si>
    <t>Подпрограмма  «Профилактика наркомании и медиксоциальная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</si>
</sst>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0" fontId="5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1" fillId="0" borderId="0" xfId="0" applyFont="1"/>
    <xf numFmtId="2" fontId="1" fillId="0" borderId="0" xfId="0" applyNumberFormat="1" applyFont="1"/>
    <xf numFmtId="2" fontId="1" fillId="0" borderId="1" xfId="0" applyNumberFormat="1" applyFont="1" applyBorder="1" applyAlignment="1">
      <alignment vertical="top" wrapText="1"/>
    </xf>
    <xf numFmtId="10" fontId="1" fillId="0" borderId="1" xfId="0" applyNumberFormat="1" applyFont="1" applyBorder="1" applyAlignment="1">
      <alignment vertical="top" wrapText="1"/>
    </xf>
    <xf numFmtId="0" fontId="1" fillId="0" borderId="0" xfId="0" applyFont="1" applyAlignme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5" fillId="0" borderId="1" xfId="0" applyFont="1" applyBorder="1" applyAlignment="1">
      <alignment horizontal="justify" wrapText="1"/>
    </xf>
    <xf numFmtId="10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10" fontId="1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2" xfId="0" applyFont="1" applyBorder="1" applyAlignment="1">
      <alignment horizontal="justify" wrapText="1"/>
    </xf>
    <xf numFmtId="0" fontId="5" fillId="0" borderId="3" xfId="0" applyFont="1" applyBorder="1" applyAlignment="1">
      <alignment horizontal="justify" wrapText="1"/>
    </xf>
    <xf numFmtId="2" fontId="1" fillId="0" borderId="2" xfId="0" applyNumberFormat="1" applyFont="1" applyBorder="1" applyAlignment="1">
      <alignment vertical="top" wrapText="1"/>
    </xf>
    <xf numFmtId="2" fontId="1" fillId="0" borderId="3" xfId="0" applyNumberFormat="1" applyFont="1" applyBorder="1" applyAlignment="1">
      <alignment vertical="top" wrapText="1"/>
    </xf>
    <xf numFmtId="10" fontId="1" fillId="0" borderId="2" xfId="0" applyNumberFormat="1" applyFont="1" applyBorder="1" applyAlignment="1">
      <alignment vertical="top" wrapText="1"/>
    </xf>
    <xf numFmtId="10" fontId="1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wrapText="1"/>
    </xf>
    <xf numFmtId="2" fontId="1" fillId="0" borderId="4" xfId="0" applyNumberFormat="1" applyFont="1" applyBorder="1" applyAlignment="1">
      <alignment vertical="top" wrapText="1"/>
    </xf>
    <xf numFmtId="10" fontId="1" fillId="0" borderId="4" xfId="0" applyNumberFormat="1" applyFont="1" applyBorder="1" applyAlignment="1">
      <alignment vertical="top" wrapText="1"/>
    </xf>
    <xf numFmtId="0" fontId="1" fillId="0" borderId="3" xfId="0" applyFont="1" applyBorder="1" applyAlignment="1">
      <alignment horizontal="justify" wrapText="1"/>
    </xf>
    <xf numFmtId="0" fontId="1" fillId="0" borderId="2" xfId="1" applyFont="1" applyBorder="1" applyAlignment="1" applyProtection="1">
      <alignment vertical="top" wrapText="1"/>
    </xf>
    <xf numFmtId="0" fontId="1" fillId="0" borderId="4" xfId="1" applyFont="1" applyBorder="1" applyAlignment="1" applyProtection="1">
      <alignment vertical="top" wrapText="1"/>
    </xf>
    <xf numFmtId="0" fontId="1" fillId="0" borderId="3" xfId="1" applyFont="1" applyBorder="1" applyAlignment="1" applyProtection="1">
      <alignment vertical="top" wrapText="1"/>
    </xf>
    <xf numFmtId="0" fontId="4" fillId="0" borderId="1" xfId="0" applyNumberFormat="1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2"/>
  <sheetViews>
    <sheetView tabSelected="1" topLeftCell="A76" workbookViewId="0">
      <selection activeCell="H61" sqref="H61"/>
    </sheetView>
  </sheetViews>
  <sheetFormatPr defaultRowHeight="15"/>
  <cols>
    <col min="1" max="1" width="45.42578125" style="15" customWidth="1"/>
    <col min="2" max="2" width="6.5703125" customWidth="1"/>
    <col min="3" max="3" width="12.140625" style="3" customWidth="1"/>
    <col min="4" max="4" width="12.85546875" style="3" customWidth="1"/>
    <col min="5" max="5" width="13.28515625" style="3" customWidth="1"/>
    <col min="6" max="6" width="12.42578125" style="3" customWidth="1"/>
    <col min="7" max="7" width="12.5703125" style="3" customWidth="1"/>
    <col min="8" max="8" width="9.140625" customWidth="1"/>
    <col min="9" max="9" width="9.7109375" customWidth="1"/>
  </cols>
  <sheetData>
    <row r="1" spans="1:9" ht="54.75" customHeight="1">
      <c r="A1" s="21" t="s">
        <v>88</v>
      </c>
      <c r="B1" s="22"/>
      <c r="C1" s="23"/>
      <c r="D1" s="23"/>
      <c r="E1" s="23"/>
      <c r="F1" s="23"/>
      <c r="G1" s="23"/>
      <c r="H1" s="22"/>
      <c r="I1" s="22"/>
    </row>
    <row r="2" spans="1:9">
      <c r="A2" s="10"/>
      <c r="B2" s="6"/>
      <c r="C2" s="7"/>
      <c r="D2" s="7"/>
      <c r="E2" s="7"/>
      <c r="F2" s="7"/>
      <c r="G2" s="7" t="s">
        <v>82</v>
      </c>
      <c r="H2" s="6"/>
      <c r="I2" s="6"/>
    </row>
    <row r="3" spans="1:9">
      <c r="A3" s="10"/>
      <c r="B3" s="6"/>
      <c r="C3" s="7"/>
      <c r="D3" s="7"/>
      <c r="E3" s="7"/>
      <c r="F3" s="7"/>
      <c r="G3" s="7"/>
      <c r="H3" s="6"/>
      <c r="I3" s="6"/>
    </row>
    <row r="4" spans="1:9">
      <c r="A4" s="33" t="s">
        <v>0</v>
      </c>
      <c r="B4" s="33" t="s">
        <v>1</v>
      </c>
      <c r="C4" s="34" t="s">
        <v>2</v>
      </c>
      <c r="D4" s="34" t="s">
        <v>83</v>
      </c>
      <c r="E4" s="34" t="s">
        <v>81</v>
      </c>
      <c r="F4" s="34"/>
      <c r="G4" s="34"/>
      <c r="H4" s="24" t="s">
        <v>92</v>
      </c>
      <c r="I4" s="24" t="s">
        <v>93</v>
      </c>
    </row>
    <row r="5" spans="1:9" ht="90">
      <c r="A5" s="33"/>
      <c r="B5" s="33"/>
      <c r="C5" s="34"/>
      <c r="D5" s="34"/>
      <c r="E5" s="18" t="s">
        <v>89</v>
      </c>
      <c r="F5" s="18" t="s">
        <v>90</v>
      </c>
      <c r="G5" s="20" t="s">
        <v>91</v>
      </c>
      <c r="H5" s="24"/>
      <c r="I5" s="24"/>
    </row>
    <row r="6" spans="1:9" ht="15.75">
      <c r="A6" s="1" t="s">
        <v>3</v>
      </c>
      <c r="B6" s="2"/>
      <c r="C6" s="8">
        <f>C7+C13+C19+C24+C26+C28+C30+C35+C42+C44+C49+C57+C61+C67+C74+C76+C80</f>
        <v>617750099.98000002</v>
      </c>
      <c r="D6" s="8">
        <f>D7+D13+D19+D24+D26+D28+D30+D35+D42+D44+D49+D57+D61+D67+D74+D76+D80</f>
        <v>516691104.22000003</v>
      </c>
      <c r="E6" s="8">
        <f>E7+E13+E19+E24+E26+E28+E30+E35+E42+E44+E49+E57+E61+E67+E74+E76+E80</f>
        <v>231975934.47999996</v>
      </c>
      <c r="F6" s="8">
        <f>F7+F13+F19+F24+F26+F28+F30+F35+F42+F44+F49+F57+F61+F67+F74+F76+F80</f>
        <v>195242970.77999994</v>
      </c>
      <c r="G6" s="8">
        <f>G7+G13+G19+G24+G26+G28+G30+G35+G42+G44+G49+G57+G61+G67+G74+G76+G80</f>
        <v>-36732963.699999981</v>
      </c>
      <c r="H6" s="9">
        <f>E6/C6</f>
        <v>0.37551743737072696</v>
      </c>
      <c r="I6" s="9">
        <f>F6/D6</f>
        <v>0.37787174810129526</v>
      </c>
    </row>
    <row r="7" spans="1:9" ht="46.5" customHeight="1">
      <c r="A7" s="11" t="s">
        <v>4</v>
      </c>
      <c r="B7" s="5">
        <v>1</v>
      </c>
      <c r="C7" s="8">
        <f>C8+C10+C12</f>
        <v>41061118.140000001</v>
      </c>
      <c r="D7" s="8">
        <f t="shared" ref="D7:F7" si="0">D8+D10+D12</f>
        <v>24173839.18</v>
      </c>
      <c r="E7" s="8">
        <f t="shared" si="0"/>
        <v>14171364.060000001</v>
      </c>
      <c r="F7" s="8">
        <f t="shared" si="0"/>
        <v>12703624.52</v>
      </c>
      <c r="G7" s="8">
        <f>F7-E7</f>
        <v>-1467739.540000001</v>
      </c>
      <c r="H7" s="9">
        <f>E7/C7</f>
        <v>0.34512854744193772</v>
      </c>
      <c r="I7" s="9">
        <f>F7/D7</f>
        <v>0.52551125311159619</v>
      </c>
    </row>
    <row r="8" spans="1:9">
      <c r="A8" s="25" t="s">
        <v>5</v>
      </c>
      <c r="B8" s="27" t="s">
        <v>6</v>
      </c>
      <c r="C8" s="29">
        <v>21359775.5</v>
      </c>
      <c r="D8" s="29">
        <v>9419907.8399999999</v>
      </c>
      <c r="E8" s="29">
        <v>8278091.3700000001</v>
      </c>
      <c r="F8" s="29">
        <v>4811514.55</v>
      </c>
      <c r="G8" s="29">
        <f t="shared" ref="G8:G71" si="1">F8-E8</f>
        <v>-3466576.8200000003</v>
      </c>
      <c r="H8" s="31">
        <f t="shared" ref="H8:I23" si="2">E8/C8</f>
        <v>0.38755516742205459</v>
      </c>
      <c r="I8" s="31">
        <f t="shared" si="2"/>
        <v>0.51078148870721862</v>
      </c>
    </row>
    <row r="9" spans="1:9" ht="62.25" customHeight="1">
      <c r="A9" s="26"/>
      <c r="B9" s="28"/>
      <c r="C9" s="30"/>
      <c r="D9" s="30"/>
      <c r="E9" s="30"/>
      <c r="F9" s="30"/>
      <c r="G9" s="30"/>
      <c r="H9" s="32"/>
      <c r="I9" s="32"/>
    </row>
    <row r="10" spans="1:9">
      <c r="A10" s="37" t="s">
        <v>7</v>
      </c>
      <c r="B10" s="38" t="s">
        <v>8</v>
      </c>
      <c r="C10" s="29">
        <v>15547345.65</v>
      </c>
      <c r="D10" s="29">
        <v>9852487.3399999999</v>
      </c>
      <c r="E10" s="29">
        <v>4396321.6399999997</v>
      </c>
      <c r="F10" s="29">
        <v>5647352.1399999997</v>
      </c>
      <c r="G10" s="29">
        <f t="shared" si="1"/>
        <v>1251030.5</v>
      </c>
      <c r="H10" s="31">
        <f>E10/C10</f>
        <v>0.28276991706298105</v>
      </c>
      <c r="I10" s="31">
        <f t="shared" si="2"/>
        <v>0.57319049952719858</v>
      </c>
    </row>
    <row r="11" spans="1:9" ht="62.25" customHeight="1">
      <c r="A11" s="37"/>
      <c r="B11" s="38"/>
      <c r="C11" s="30"/>
      <c r="D11" s="30"/>
      <c r="E11" s="30"/>
      <c r="F11" s="30"/>
      <c r="G11" s="30"/>
      <c r="H11" s="32"/>
      <c r="I11" s="32"/>
    </row>
    <row r="12" spans="1:9" ht="96.75" customHeight="1">
      <c r="A12" s="12" t="s">
        <v>9</v>
      </c>
      <c r="B12" s="4" t="s">
        <v>10</v>
      </c>
      <c r="C12" s="8">
        <v>4153996.99</v>
      </c>
      <c r="D12" s="8">
        <v>4901444</v>
      </c>
      <c r="E12" s="8">
        <v>1496951.05</v>
      </c>
      <c r="F12" s="8">
        <v>2244757.83</v>
      </c>
      <c r="G12" s="8">
        <f t="shared" si="1"/>
        <v>747806.78</v>
      </c>
      <c r="H12" s="9">
        <f>E12/C12</f>
        <v>0.36036401894455872</v>
      </c>
      <c r="I12" s="9">
        <f t="shared" si="2"/>
        <v>0.45797887928536979</v>
      </c>
    </row>
    <row r="13" spans="1:9">
      <c r="A13" s="35" t="s">
        <v>11</v>
      </c>
      <c r="B13" s="36">
        <v>2</v>
      </c>
      <c r="C13" s="29">
        <f>C15+C16+C18</f>
        <v>23078481</v>
      </c>
      <c r="D13" s="29">
        <f t="shared" ref="D13:F13" si="3">D15+D16+D18</f>
        <v>23352154</v>
      </c>
      <c r="E13" s="29">
        <f t="shared" si="3"/>
        <v>10591457.470000001</v>
      </c>
      <c r="F13" s="29">
        <f t="shared" si="3"/>
        <v>11977607.640000001</v>
      </c>
      <c r="G13" s="29">
        <f t="shared" si="1"/>
        <v>1386150.17</v>
      </c>
      <c r="H13" s="31">
        <f>E13/C13</f>
        <v>0.45893217452223134</v>
      </c>
      <c r="I13" s="31">
        <f t="shared" si="2"/>
        <v>0.51291232663162467</v>
      </c>
    </row>
    <row r="14" spans="1:9" ht="43.5" customHeight="1">
      <c r="A14" s="35"/>
      <c r="B14" s="36"/>
      <c r="C14" s="30"/>
      <c r="D14" s="30"/>
      <c r="E14" s="30"/>
      <c r="F14" s="30"/>
      <c r="G14" s="30"/>
      <c r="H14" s="32"/>
      <c r="I14" s="32"/>
    </row>
    <row r="15" spans="1:9" ht="114" customHeight="1">
      <c r="A15" s="12" t="s">
        <v>12</v>
      </c>
      <c r="B15" s="4" t="s">
        <v>13</v>
      </c>
      <c r="C15" s="8">
        <v>1771400</v>
      </c>
      <c r="D15" s="8">
        <v>1771400</v>
      </c>
      <c r="E15" s="8">
        <v>690927.99</v>
      </c>
      <c r="F15" s="8">
        <v>805866.53</v>
      </c>
      <c r="G15" s="8">
        <f t="shared" si="1"/>
        <v>114938.54000000004</v>
      </c>
      <c r="H15" s="9">
        <f>E15/C15</f>
        <v>0.39004628542395847</v>
      </c>
      <c r="I15" s="9">
        <f t="shared" si="2"/>
        <v>0.45493199164502657</v>
      </c>
    </row>
    <row r="16" spans="1:9">
      <c r="A16" s="37" t="s">
        <v>14</v>
      </c>
      <c r="B16" s="38" t="s">
        <v>15</v>
      </c>
      <c r="C16" s="29">
        <v>12269978</v>
      </c>
      <c r="D16" s="29">
        <v>12338004</v>
      </c>
      <c r="E16" s="29">
        <v>5961815.7999999998</v>
      </c>
      <c r="F16" s="29">
        <v>5958972.8099999996</v>
      </c>
      <c r="G16" s="29">
        <f>F16-E16</f>
        <v>-2842.9900000002235</v>
      </c>
      <c r="H16" s="31">
        <f>E16/C16</f>
        <v>0.48588642946222071</v>
      </c>
      <c r="I16" s="31">
        <f>F16/D16</f>
        <v>0.48297705285230896</v>
      </c>
    </row>
    <row r="17" spans="1:9" ht="75.75" customHeight="1">
      <c r="A17" s="37"/>
      <c r="B17" s="38"/>
      <c r="C17" s="30"/>
      <c r="D17" s="30"/>
      <c r="E17" s="30"/>
      <c r="F17" s="30"/>
      <c r="G17" s="30"/>
      <c r="H17" s="32"/>
      <c r="I17" s="32"/>
    </row>
    <row r="18" spans="1:9" ht="94.5" customHeight="1">
      <c r="A18" s="12" t="s">
        <v>16</v>
      </c>
      <c r="B18" s="4" t="s">
        <v>17</v>
      </c>
      <c r="C18" s="8">
        <v>9037103</v>
      </c>
      <c r="D18" s="8">
        <v>9242750</v>
      </c>
      <c r="E18" s="8">
        <v>3938713.68</v>
      </c>
      <c r="F18" s="8">
        <v>5212768.3</v>
      </c>
      <c r="G18" s="8">
        <f t="shared" si="1"/>
        <v>1274054.6199999996</v>
      </c>
      <c r="H18" s="9">
        <f t="shared" ref="H18:I57" si="4">E18/C18</f>
        <v>0.43583808660806456</v>
      </c>
      <c r="I18" s="9">
        <f t="shared" si="2"/>
        <v>0.56398456087203486</v>
      </c>
    </row>
    <row r="19" spans="1:9" ht="61.5" customHeight="1">
      <c r="A19" s="11" t="s">
        <v>18</v>
      </c>
      <c r="B19" s="5">
        <v>3</v>
      </c>
      <c r="C19" s="8">
        <f>C20+C21+C23</f>
        <v>294588128.48000002</v>
      </c>
      <c r="D19" s="8">
        <f t="shared" ref="D19:G19" si="5">D20+D21+D23</f>
        <v>301416315.31999999</v>
      </c>
      <c r="E19" s="8">
        <f t="shared" si="5"/>
        <v>139751242.44999999</v>
      </c>
      <c r="F19" s="8">
        <f t="shared" si="5"/>
        <v>152730523.13</v>
      </c>
      <c r="G19" s="8">
        <f t="shared" si="5"/>
        <v>12979280.680000018</v>
      </c>
      <c r="H19" s="9">
        <f t="shared" si="4"/>
        <v>0.47439536403276306</v>
      </c>
      <c r="I19" s="9">
        <f t="shared" si="2"/>
        <v>0.50670954214224584</v>
      </c>
    </row>
    <row r="20" spans="1:9" ht="140.25" customHeight="1">
      <c r="A20" s="12" t="s">
        <v>19</v>
      </c>
      <c r="B20" s="4" t="s">
        <v>20</v>
      </c>
      <c r="C20" s="8">
        <v>8310822</v>
      </c>
      <c r="D20" s="8">
        <v>8507904</v>
      </c>
      <c r="E20" s="8">
        <v>3721056.03</v>
      </c>
      <c r="F20" s="8">
        <v>3740125.95</v>
      </c>
      <c r="G20" s="8">
        <f t="shared" si="1"/>
        <v>19069.920000000391</v>
      </c>
      <c r="H20" s="9">
        <f t="shared" si="4"/>
        <v>0.4477362203161131</v>
      </c>
      <c r="I20" s="9">
        <f t="shared" si="2"/>
        <v>0.4396060357521665</v>
      </c>
    </row>
    <row r="21" spans="1:9">
      <c r="A21" s="37" t="s">
        <v>21</v>
      </c>
      <c r="B21" s="38" t="s">
        <v>22</v>
      </c>
      <c r="C21" s="29">
        <v>274694110.06999999</v>
      </c>
      <c r="D21" s="29">
        <v>278074552.31999999</v>
      </c>
      <c r="E21" s="29">
        <v>130447627.95999999</v>
      </c>
      <c r="F21" s="29">
        <v>143680855.33000001</v>
      </c>
      <c r="G21" s="29">
        <f>F21-E21</f>
        <v>13233227.37000002</v>
      </c>
      <c r="H21" s="31">
        <f>E21/C21</f>
        <v>0.47488323621776302</v>
      </c>
      <c r="I21" s="31">
        <f>F21/D21</f>
        <v>0.51669904394795652</v>
      </c>
    </row>
    <row r="22" spans="1:9" ht="65.25" customHeight="1">
      <c r="A22" s="37"/>
      <c r="B22" s="38"/>
      <c r="C22" s="30"/>
      <c r="D22" s="30"/>
      <c r="E22" s="30"/>
      <c r="F22" s="30"/>
      <c r="G22" s="30"/>
      <c r="H22" s="32"/>
      <c r="I22" s="32"/>
    </row>
    <row r="23" spans="1:9" ht="94.5" customHeight="1">
      <c r="A23" s="12" t="s">
        <v>23</v>
      </c>
      <c r="B23" s="4" t="s">
        <v>24</v>
      </c>
      <c r="C23" s="8">
        <v>11583196.41</v>
      </c>
      <c r="D23" s="8">
        <v>14833859</v>
      </c>
      <c r="E23" s="8">
        <v>5582558.46</v>
      </c>
      <c r="F23" s="8">
        <v>5309541.8499999996</v>
      </c>
      <c r="G23" s="8">
        <f t="shared" si="1"/>
        <v>-273016.61000000034</v>
      </c>
      <c r="H23" s="9">
        <f t="shared" si="4"/>
        <v>0.48195318998307479</v>
      </c>
      <c r="I23" s="9">
        <f t="shared" si="2"/>
        <v>0.35793395703707309</v>
      </c>
    </row>
    <row r="24" spans="1:9" ht="61.5" customHeight="1">
      <c r="A24" s="11" t="s">
        <v>25</v>
      </c>
      <c r="B24" s="5">
        <v>4</v>
      </c>
      <c r="C24" s="8">
        <f>C25</f>
        <v>185000</v>
      </c>
      <c r="D24" s="8">
        <f t="shared" ref="D24:G24" si="6">D25</f>
        <v>495750</v>
      </c>
      <c r="E24" s="8">
        <f t="shared" si="6"/>
        <v>0</v>
      </c>
      <c r="F24" s="8">
        <f t="shared" si="6"/>
        <v>42500</v>
      </c>
      <c r="G24" s="8">
        <f t="shared" si="6"/>
        <v>42500</v>
      </c>
      <c r="H24" s="9">
        <f t="shared" si="4"/>
        <v>0</v>
      </c>
      <c r="I24" s="9">
        <f t="shared" si="4"/>
        <v>8.5728693898134145E-2</v>
      </c>
    </row>
    <row r="25" spans="1:9" ht="65.25" customHeight="1">
      <c r="A25" s="12" t="s">
        <v>26</v>
      </c>
      <c r="B25" s="5"/>
      <c r="C25" s="8">
        <v>185000</v>
      </c>
      <c r="D25" s="8">
        <v>495750</v>
      </c>
      <c r="E25" s="8">
        <v>0</v>
      </c>
      <c r="F25" s="8">
        <v>42500</v>
      </c>
      <c r="G25" s="8">
        <f t="shared" si="1"/>
        <v>42500</v>
      </c>
      <c r="H25" s="9">
        <f t="shared" si="4"/>
        <v>0</v>
      </c>
      <c r="I25" s="9">
        <f t="shared" si="4"/>
        <v>8.5728693898134145E-2</v>
      </c>
    </row>
    <row r="26" spans="1:9" ht="61.5" customHeight="1">
      <c r="A26" s="11" t="s">
        <v>27</v>
      </c>
      <c r="B26" s="5">
        <v>5</v>
      </c>
      <c r="C26" s="8">
        <f>C27</f>
        <v>1003502.4</v>
      </c>
      <c r="D26" s="8">
        <f t="shared" ref="D26:G26" si="7">D27</f>
        <v>125000</v>
      </c>
      <c r="E26" s="8">
        <f t="shared" si="7"/>
        <v>813502.4</v>
      </c>
      <c r="F26" s="8">
        <f t="shared" si="7"/>
        <v>5500</v>
      </c>
      <c r="G26" s="8">
        <f t="shared" si="7"/>
        <v>-808002.4</v>
      </c>
      <c r="H26" s="9">
        <f t="shared" si="4"/>
        <v>0.8106631334414347</v>
      </c>
      <c r="I26" s="9">
        <f t="shared" si="4"/>
        <v>4.3999999999999997E-2</v>
      </c>
    </row>
    <row r="27" spans="1:9" ht="105.75" customHeight="1">
      <c r="A27" s="12" t="s">
        <v>84</v>
      </c>
      <c r="B27" s="4" t="s">
        <v>28</v>
      </c>
      <c r="C27" s="8">
        <v>1003502.4</v>
      </c>
      <c r="D27" s="8">
        <v>125000</v>
      </c>
      <c r="E27" s="8">
        <v>813502.4</v>
      </c>
      <c r="F27" s="8">
        <v>5500</v>
      </c>
      <c r="G27" s="8">
        <f t="shared" si="1"/>
        <v>-808002.4</v>
      </c>
      <c r="H27" s="9">
        <f t="shared" si="4"/>
        <v>0.8106631334414347</v>
      </c>
      <c r="I27" s="9">
        <f t="shared" si="4"/>
        <v>4.3999999999999997E-2</v>
      </c>
    </row>
    <row r="28" spans="1:9" ht="57.75" customHeight="1">
      <c r="A28" s="11" t="s">
        <v>29</v>
      </c>
      <c r="B28" s="5">
        <v>6</v>
      </c>
      <c r="C28" s="8">
        <f>C29</f>
        <v>2764912</v>
      </c>
      <c r="D28" s="8">
        <f t="shared" ref="D28:G28" si="8">D29</f>
        <v>2657000</v>
      </c>
      <c r="E28" s="8">
        <f t="shared" si="8"/>
        <v>90000</v>
      </c>
      <c r="F28" s="8">
        <f t="shared" si="8"/>
        <v>85000</v>
      </c>
      <c r="G28" s="8">
        <f t="shared" si="8"/>
        <v>-5000</v>
      </c>
      <c r="H28" s="9">
        <f t="shared" si="4"/>
        <v>3.2550764725965964E-2</v>
      </c>
      <c r="I28" s="9">
        <f t="shared" si="4"/>
        <v>3.1990967256304105E-2</v>
      </c>
    </row>
    <row r="29" spans="1:9" ht="93" customHeight="1">
      <c r="A29" s="12" t="s">
        <v>30</v>
      </c>
      <c r="B29" s="4" t="s">
        <v>31</v>
      </c>
      <c r="C29" s="8">
        <v>2764912</v>
      </c>
      <c r="D29" s="8">
        <v>2657000</v>
      </c>
      <c r="E29" s="8">
        <v>90000</v>
      </c>
      <c r="F29" s="8">
        <v>85000</v>
      </c>
      <c r="G29" s="8">
        <f t="shared" si="1"/>
        <v>-5000</v>
      </c>
      <c r="H29" s="9">
        <f t="shared" si="4"/>
        <v>3.2550764725965964E-2</v>
      </c>
      <c r="I29" s="9">
        <f t="shared" si="4"/>
        <v>3.1990967256304105E-2</v>
      </c>
    </row>
    <row r="30" spans="1:9" ht="62.25" customHeight="1">
      <c r="A30" s="11" t="s">
        <v>32</v>
      </c>
      <c r="B30" s="5">
        <v>7</v>
      </c>
      <c r="C30" s="8">
        <f>C31+C32</f>
        <v>11552002.279999999</v>
      </c>
      <c r="D30" s="8">
        <f t="shared" ref="D30:G30" si="9">D31+D32</f>
        <v>5799745.4000000004</v>
      </c>
      <c r="E30" s="8">
        <f t="shared" si="9"/>
        <v>5966168.1399999997</v>
      </c>
      <c r="F30" s="8">
        <f t="shared" si="9"/>
        <v>427618.2</v>
      </c>
      <c r="G30" s="8">
        <f t="shared" si="9"/>
        <v>-5538549.9399999995</v>
      </c>
      <c r="H30" s="9">
        <f t="shared" si="4"/>
        <v>0.51646182154320008</v>
      </c>
      <c r="I30" s="9">
        <f t="shared" si="4"/>
        <v>7.3730512377319188E-2</v>
      </c>
    </row>
    <row r="31" spans="1:9" ht="96.75" customHeight="1">
      <c r="A31" s="12" t="s">
        <v>33</v>
      </c>
      <c r="B31" s="4" t="s">
        <v>34</v>
      </c>
      <c r="C31" s="8">
        <v>808113.24</v>
      </c>
      <c r="D31" s="8">
        <v>367324.2</v>
      </c>
      <c r="E31" s="8">
        <v>404056.62</v>
      </c>
      <c r="F31" s="8">
        <v>183662.1</v>
      </c>
      <c r="G31" s="8">
        <f t="shared" si="1"/>
        <v>-220394.52</v>
      </c>
      <c r="H31" s="9">
        <f t="shared" si="4"/>
        <v>0.5</v>
      </c>
      <c r="I31" s="9">
        <f t="shared" si="4"/>
        <v>0.5</v>
      </c>
    </row>
    <row r="32" spans="1:9">
      <c r="A32" s="42" t="s">
        <v>35</v>
      </c>
      <c r="B32" s="36" t="s">
        <v>36</v>
      </c>
      <c r="C32" s="29">
        <v>10743889.039999999</v>
      </c>
      <c r="D32" s="29">
        <v>5432421.2000000002</v>
      </c>
      <c r="E32" s="29">
        <v>5562111.5199999996</v>
      </c>
      <c r="F32" s="29">
        <v>243956.1</v>
      </c>
      <c r="G32" s="29">
        <f t="shared" si="1"/>
        <v>-5318155.42</v>
      </c>
      <c r="H32" s="31">
        <f t="shared" si="4"/>
        <v>0.51770001526374665</v>
      </c>
      <c r="I32" s="31">
        <f t="shared" si="4"/>
        <v>4.4907434644427056E-2</v>
      </c>
    </row>
    <row r="33" spans="1:9">
      <c r="A33" s="43"/>
      <c r="B33" s="36"/>
      <c r="C33" s="39"/>
      <c r="D33" s="39"/>
      <c r="E33" s="39"/>
      <c r="F33" s="39"/>
      <c r="G33" s="39"/>
      <c r="H33" s="40"/>
      <c r="I33" s="40"/>
    </row>
    <row r="34" spans="1:9" ht="65.25" customHeight="1">
      <c r="A34" s="44"/>
      <c r="B34" s="36"/>
      <c r="C34" s="30"/>
      <c r="D34" s="30"/>
      <c r="E34" s="30"/>
      <c r="F34" s="30"/>
      <c r="G34" s="30"/>
      <c r="H34" s="32"/>
      <c r="I34" s="32"/>
    </row>
    <row r="35" spans="1:9" ht="107.25" customHeight="1">
      <c r="A35" s="11" t="s">
        <v>37</v>
      </c>
      <c r="B35" s="5">
        <v>8</v>
      </c>
      <c r="C35" s="8">
        <f>C36+C37+C39</f>
        <v>1979210</v>
      </c>
      <c r="D35" s="8">
        <f t="shared" ref="D35:G35" si="10">D36+D37+D39</f>
        <v>2108840</v>
      </c>
      <c r="E35" s="8">
        <f t="shared" si="10"/>
        <v>475819.17</v>
      </c>
      <c r="F35" s="8">
        <f t="shared" si="10"/>
        <v>1071655</v>
      </c>
      <c r="G35" s="8">
        <f t="shared" si="10"/>
        <v>595835.83000000007</v>
      </c>
      <c r="H35" s="9">
        <f t="shared" si="4"/>
        <v>0.24040863273730426</v>
      </c>
      <c r="I35" s="9">
        <f t="shared" si="4"/>
        <v>0.50817273951556308</v>
      </c>
    </row>
    <row r="36" spans="1:9" ht="138" customHeight="1">
      <c r="A36" s="12" t="s">
        <v>38</v>
      </c>
      <c r="B36" s="4" t="s">
        <v>39</v>
      </c>
      <c r="C36" s="8">
        <v>154000</v>
      </c>
      <c r="D36" s="8">
        <v>154000</v>
      </c>
      <c r="E36" s="8">
        <v>4860</v>
      </c>
      <c r="F36" s="8">
        <v>31640</v>
      </c>
      <c r="G36" s="8">
        <f t="shared" si="1"/>
        <v>26780</v>
      </c>
      <c r="H36" s="9">
        <f t="shared" si="4"/>
        <v>3.1558441558441556E-2</v>
      </c>
      <c r="I36" s="9">
        <f t="shared" si="4"/>
        <v>0.20545454545454545</v>
      </c>
    </row>
    <row r="37" spans="1:9">
      <c r="A37" s="37" t="s">
        <v>40</v>
      </c>
      <c r="B37" s="27" t="s">
        <v>41</v>
      </c>
      <c r="C37" s="29">
        <v>265000</v>
      </c>
      <c r="D37" s="29">
        <v>265000</v>
      </c>
      <c r="E37" s="29">
        <v>24190</v>
      </c>
      <c r="F37" s="29">
        <v>73775</v>
      </c>
      <c r="G37" s="29">
        <f t="shared" si="1"/>
        <v>49585</v>
      </c>
      <c r="H37" s="31">
        <f t="shared" si="4"/>
        <v>9.1283018867924531E-2</v>
      </c>
      <c r="I37" s="31">
        <f t="shared" si="4"/>
        <v>0.27839622641509432</v>
      </c>
    </row>
    <row r="38" spans="1:9" ht="123.75" customHeight="1">
      <c r="A38" s="37"/>
      <c r="B38" s="41"/>
      <c r="C38" s="30"/>
      <c r="D38" s="30"/>
      <c r="E38" s="30"/>
      <c r="F38" s="30"/>
      <c r="G38" s="30"/>
      <c r="H38" s="32"/>
      <c r="I38" s="32"/>
    </row>
    <row r="39" spans="1:9">
      <c r="A39" s="37" t="s">
        <v>42</v>
      </c>
      <c r="B39" s="38" t="s">
        <v>43</v>
      </c>
      <c r="C39" s="29">
        <v>1560210</v>
      </c>
      <c r="D39" s="29">
        <v>1689840</v>
      </c>
      <c r="E39" s="29">
        <v>446769.17</v>
      </c>
      <c r="F39" s="29">
        <v>966240</v>
      </c>
      <c r="G39" s="29">
        <f t="shared" si="1"/>
        <v>519470.83</v>
      </c>
      <c r="H39" s="31">
        <f t="shared" si="4"/>
        <v>0.28635194621236881</v>
      </c>
      <c r="I39" s="31">
        <f t="shared" si="4"/>
        <v>0.57179377929271413</v>
      </c>
    </row>
    <row r="40" spans="1:9">
      <c r="A40" s="37"/>
      <c r="B40" s="38"/>
      <c r="C40" s="39"/>
      <c r="D40" s="39"/>
      <c r="E40" s="39"/>
      <c r="F40" s="39"/>
      <c r="G40" s="39"/>
      <c r="H40" s="40"/>
      <c r="I40" s="40"/>
    </row>
    <row r="41" spans="1:9" ht="105.75" customHeight="1">
      <c r="A41" s="37"/>
      <c r="B41" s="38"/>
      <c r="C41" s="30"/>
      <c r="D41" s="30"/>
      <c r="E41" s="30"/>
      <c r="F41" s="30"/>
      <c r="G41" s="30"/>
      <c r="H41" s="32"/>
      <c r="I41" s="32"/>
    </row>
    <row r="42" spans="1:9" ht="42.75" customHeight="1">
      <c r="A42" s="13" t="s">
        <v>44</v>
      </c>
      <c r="B42" s="5">
        <v>9</v>
      </c>
      <c r="C42" s="8">
        <f>C43</f>
        <v>50000</v>
      </c>
      <c r="D42" s="8">
        <f t="shared" ref="D42:G42" si="11">D43</f>
        <v>50000</v>
      </c>
      <c r="E42" s="8">
        <f t="shared" si="11"/>
        <v>1650</v>
      </c>
      <c r="F42" s="8">
        <f t="shared" si="11"/>
        <v>0</v>
      </c>
      <c r="G42" s="8">
        <f t="shared" si="11"/>
        <v>-1650</v>
      </c>
      <c r="H42" s="9">
        <f t="shared" si="4"/>
        <v>3.3000000000000002E-2</v>
      </c>
      <c r="I42" s="9">
        <f t="shared" si="4"/>
        <v>0</v>
      </c>
    </row>
    <row r="43" spans="1:9" ht="72.75" customHeight="1">
      <c r="A43" s="14" t="s">
        <v>45</v>
      </c>
      <c r="B43" s="4" t="s">
        <v>46</v>
      </c>
      <c r="C43" s="8">
        <v>50000</v>
      </c>
      <c r="D43" s="8">
        <v>50000</v>
      </c>
      <c r="E43" s="8">
        <v>1650</v>
      </c>
      <c r="F43" s="8">
        <v>0</v>
      </c>
      <c r="G43" s="8">
        <f t="shared" si="1"/>
        <v>-1650</v>
      </c>
      <c r="H43" s="9">
        <f t="shared" si="4"/>
        <v>3.3000000000000002E-2</v>
      </c>
      <c r="I43" s="9">
        <f t="shared" si="4"/>
        <v>0</v>
      </c>
    </row>
    <row r="44" spans="1:9" ht="60" customHeight="1">
      <c r="A44" s="11" t="s">
        <v>47</v>
      </c>
      <c r="B44" s="5">
        <v>10</v>
      </c>
      <c r="C44" s="8">
        <f>C45+C48</f>
        <v>737594</v>
      </c>
      <c r="D44" s="8">
        <f t="shared" ref="D44:G44" si="12">D45+D48</f>
        <v>659679</v>
      </c>
      <c r="E44" s="8">
        <f t="shared" si="12"/>
        <v>366164.11</v>
      </c>
      <c r="F44" s="8">
        <f t="shared" si="12"/>
        <v>308202.92000000004</v>
      </c>
      <c r="G44" s="8">
        <f t="shared" si="12"/>
        <v>-57961.19</v>
      </c>
      <c r="H44" s="9">
        <f t="shared" si="4"/>
        <v>0.49643043462934894</v>
      </c>
      <c r="I44" s="9">
        <f t="shared" si="4"/>
        <v>0.46720135096008825</v>
      </c>
    </row>
    <row r="45" spans="1:9">
      <c r="A45" s="37" t="s">
        <v>48</v>
      </c>
      <c r="B45" s="38" t="s">
        <v>49</v>
      </c>
      <c r="C45" s="29">
        <v>394200</v>
      </c>
      <c r="D45" s="29">
        <v>334200</v>
      </c>
      <c r="E45" s="29">
        <v>200056.32000000001</v>
      </c>
      <c r="F45" s="29">
        <v>155013.98000000001</v>
      </c>
      <c r="G45" s="29">
        <f t="shared" si="1"/>
        <v>-45042.34</v>
      </c>
      <c r="H45" s="31">
        <f t="shared" si="4"/>
        <v>0.5074995433789955</v>
      </c>
      <c r="I45" s="31">
        <f t="shared" si="4"/>
        <v>0.46383596648713349</v>
      </c>
    </row>
    <row r="46" spans="1:9">
      <c r="A46" s="37"/>
      <c r="B46" s="38"/>
      <c r="C46" s="39"/>
      <c r="D46" s="39"/>
      <c r="E46" s="39"/>
      <c r="F46" s="39"/>
      <c r="G46" s="39"/>
      <c r="H46" s="40"/>
      <c r="I46" s="40"/>
    </row>
    <row r="47" spans="1:9" ht="61.5" customHeight="1">
      <c r="A47" s="37"/>
      <c r="B47" s="38"/>
      <c r="C47" s="30"/>
      <c r="D47" s="30"/>
      <c r="E47" s="30"/>
      <c r="F47" s="30"/>
      <c r="G47" s="30"/>
      <c r="H47" s="32"/>
      <c r="I47" s="32"/>
    </row>
    <row r="48" spans="1:9" ht="108.75" customHeight="1">
      <c r="A48" s="12" t="s">
        <v>50</v>
      </c>
      <c r="B48" s="5">
        <v>102</v>
      </c>
      <c r="C48" s="8">
        <v>343394</v>
      </c>
      <c r="D48" s="8">
        <v>325479</v>
      </c>
      <c r="E48" s="8">
        <v>166107.79</v>
      </c>
      <c r="F48" s="8">
        <v>153188.94</v>
      </c>
      <c r="G48" s="8">
        <f t="shared" si="1"/>
        <v>-12918.850000000006</v>
      </c>
      <c r="H48" s="9">
        <f t="shared" si="4"/>
        <v>0.48372362359272442</v>
      </c>
      <c r="I48" s="9">
        <f t="shared" si="4"/>
        <v>0.47065690874065608</v>
      </c>
    </row>
    <row r="49" spans="1:9">
      <c r="A49" s="35" t="s">
        <v>51</v>
      </c>
      <c r="B49" s="36">
        <v>11</v>
      </c>
      <c r="C49" s="29">
        <f>C51+C54+C56</f>
        <v>52480950.5</v>
      </c>
      <c r="D49" s="29">
        <f t="shared" ref="D49:G49" si="13">D51+D54+D56</f>
        <v>52716351.219999999</v>
      </c>
      <c r="E49" s="29">
        <f t="shared" si="13"/>
        <v>625598.46</v>
      </c>
      <c r="F49" s="29">
        <f t="shared" si="13"/>
        <v>5317225.0100000007</v>
      </c>
      <c r="G49" s="29">
        <f t="shared" si="13"/>
        <v>4691626.5500000007</v>
      </c>
      <c r="H49" s="31">
        <f t="shared" si="4"/>
        <v>1.1920486462988126E-2</v>
      </c>
      <c r="I49" s="31">
        <f t="shared" si="4"/>
        <v>0.10086481493777408</v>
      </c>
    </row>
    <row r="50" spans="1:9" ht="72.75" customHeight="1">
      <c r="A50" s="35"/>
      <c r="B50" s="36"/>
      <c r="C50" s="30"/>
      <c r="D50" s="30"/>
      <c r="E50" s="30"/>
      <c r="F50" s="30"/>
      <c r="G50" s="30"/>
      <c r="H50" s="32"/>
      <c r="I50" s="32"/>
    </row>
    <row r="51" spans="1:9">
      <c r="A51" s="37" t="s">
        <v>52</v>
      </c>
      <c r="B51" s="38" t="s">
        <v>53</v>
      </c>
      <c r="C51" s="29">
        <v>52073050.5</v>
      </c>
      <c r="D51" s="29">
        <v>52276351.219999999</v>
      </c>
      <c r="E51" s="29">
        <v>468608.6</v>
      </c>
      <c r="F51" s="29">
        <v>5186579.9800000004</v>
      </c>
      <c r="G51" s="29">
        <f t="shared" si="1"/>
        <v>4717971.3800000008</v>
      </c>
      <c r="H51" s="31">
        <f t="shared" si="4"/>
        <v>8.9990618083724515E-3</v>
      </c>
      <c r="I51" s="31">
        <f t="shared" si="4"/>
        <v>9.9214651729857301E-2</v>
      </c>
    </row>
    <row r="52" spans="1:9">
      <c r="A52" s="37"/>
      <c r="B52" s="38"/>
      <c r="C52" s="39"/>
      <c r="D52" s="39"/>
      <c r="E52" s="39"/>
      <c r="F52" s="39"/>
      <c r="G52" s="39"/>
      <c r="H52" s="40"/>
      <c r="I52" s="40"/>
    </row>
    <row r="53" spans="1:9" ht="92.25" customHeight="1">
      <c r="A53" s="37"/>
      <c r="B53" s="38"/>
      <c r="C53" s="30"/>
      <c r="D53" s="30"/>
      <c r="E53" s="30"/>
      <c r="F53" s="30"/>
      <c r="G53" s="30"/>
      <c r="H53" s="32"/>
      <c r="I53" s="32"/>
    </row>
    <row r="54" spans="1:9" ht="66" customHeight="1">
      <c r="A54" s="25" t="s">
        <v>87</v>
      </c>
      <c r="B54" s="38" t="s">
        <v>54</v>
      </c>
      <c r="C54" s="29">
        <v>300000</v>
      </c>
      <c r="D54" s="29">
        <v>300000</v>
      </c>
      <c r="E54" s="29">
        <v>121989.86</v>
      </c>
      <c r="F54" s="29">
        <v>130645.03</v>
      </c>
      <c r="G54" s="29">
        <f t="shared" si="1"/>
        <v>8655.1699999999983</v>
      </c>
      <c r="H54" s="31">
        <f t="shared" si="4"/>
        <v>0.40663286666666665</v>
      </c>
      <c r="I54" s="31">
        <f t="shared" si="4"/>
        <v>0.43548343333333334</v>
      </c>
    </row>
    <row r="55" spans="1:9" ht="63.75" customHeight="1">
      <c r="A55" s="26"/>
      <c r="B55" s="38"/>
      <c r="C55" s="30"/>
      <c r="D55" s="30"/>
      <c r="E55" s="30"/>
      <c r="F55" s="30"/>
      <c r="G55" s="30"/>
      <c r="H55" s="32"/>
      <c r="I55" s="32"/>
    </row>
    <row r="56" spans="1:9" ht="126" customHeight="1">
      <c r="A56" s="12" t="s">
        <v>55</v>
      </c>
      <c r="B56" s="4" t="s">
        <v>56</v>
      </c>
      <c r="C56" s="8">
        <v>107900</v>
      </c>
      <c r="D56" s="8">
        <v>140000</v>
      </c>
      <c r="E56" s="8">
        <v>35000</v>
      </c>
      <c r="F56" s="8">
        <v>0</v>
      </c>
      <c r="G56" s="8">
        <f t="shared" si="1"/>
        <v>-35000</v>
      </c>
      <c r="H56" s="9">
        <f t="shared" si="4"/>
        <v>0.32437442075996292</v>
      </c>
      <c r="I56" s="9">
        <f t="shared" si="4"/>
        <v>0</v>
      </c>
    </row>
    <row r="57" spans="1:9" ht="58.5" customHeight="1">
      <c r="A57" s="13" t="s">
        <v>57</v>
      </c>
      <c r="B57" s="5">
        <v>12</v>
      </c>
      <c r="C57" s="8">
        <f>C58+C59+C60</f>
        <v>292000</v>
      </c>
      <c r="D57" s="19">
        <f t="shared" ref="D57:F57" si="14">D58+D59+D60</f>
        <v>307000</v>
      </c>
      <c r="E57" s="19">
        <f t="shared" si="14"/>
        <v>99354.44</v>
      </c>
      <c r="F57" s="19">
        <f t="shared" si="14"/>
        <v>89900.35</v>
      </c>
      <c r="G57" s="8">
        <f t="shared" ref="G57" si="15">G58+G59</f>
        <v>-9454.0899999999965</v>
      </c>
      <c r="H57" s="9">
        <f t="shared" si="4"/>
        <v>0.34025493150684932</v>
      </c>
      <c r="I57" s="9">
        <f t="shared" si="4"/>
        <v>0.29283501628664499</v>
      </c>
    </row>
    <row r="58" spans="1:9" ht="94.5" customHeight="1">
      <c r="A58" s="12" t="s">
        <v>58</v>
      </c>
      <c r="B58" s="4" t="s">
        <v>59</v>
      </c>
      <c r="C58" s="8">
        <v>237000</v>
      </c>
      <c r="D58" s="8">
        <v>237000</v>
      </c>
      <c r="E58" s="8">
        <v>99354.44</v>
      </c>
      <c r="F58" s="8">
        <v>89900.35</v>
      </c>
      <c r="G58" s="8">
        <f t="shared" si="1"/>
        <v>-9454.0899999999965</v>
      </c>
      <c r="H58" s="9">
        <f>E58/C58</f>
        <v>0.4192170464135021</v>
      </c>
      <c r="I58" s="9">
        <f t="shared" ref="I58:I71" si="16">F58/D58</f>
        <v>0.37932637130801689</v>
      </c>
    </row>
    <row r="59" spans="1:9" ht="94.5" customHeight="1">
      <c r="A59" s="12" t="s">
        <v>60</v>
      </c>
      <c r="B59" s="4" t="s">
        <v>61</v>
      </c>
      <c r="C59" s="8">
        <v>55000</v>
      </c>
      <c r="D59" s="8">
        <v>30000</v>
      </c>
      <c r="E59" s="8">
        <v>0</v>
      </c>
      <c r="F59" s="8">
        <v>0</v>
      </c>
      <c r="G59" s="8">
        <f t="shared" si="1"/>
        <v>0</v>
      </c>
      <c r="H59" s="9">
        <f t="shared" ref="H59:H61" si="17">E59/C59</f>
        <v>0</v>
      </c>
      <c r="I59" s="9">
        <f t="shared" si="16"/>
        <v>0</v>
      </c>
    </row>
    <row r="60" spans="1:9" ht="94.5" customHeight="1">
      <c r="A60" s="45" t="s">
        <v>94</v>
      </c>
      <c r="B60" s="16">
        <v>123</v>
      </c>
      <c r="C60" s="18">
        <v>0</v>
      </c>
      <c r="D60" s="18">
        <v>40000</v>
      </c>
      <c r="E60" s="18">
        <v>0</v>
      </c>
      <c r="F60" s="18">
        <v>0</v>
      </c>
      <c r="G60" s="18">
        <v>0</v>
      </c>
      <c r="H60" s="17">
        <v>0</v>
      </c>
      <c r="I60" s="17">
        <f t="shared" si="16"/>
        <v>0</v>
      </c>
    </row>
    <row r="61" spans="1:9" ht="76.5" customHeight="1">
      <c r="A61" s="11" t="s">
        <v>62</v>
      </c>
      <c r="B61" s="5">
        <v>13</v>
      </c>
      <c r="C61" s="8">
        <f>C62+C65+C66</f>
        <v>7847062.1799999997</v>
      </c>
      <c r="D61" s="8">
        <f t="shared" ref="D61:G61" si="18">D62+D65+D66</f>
        <v>8161770</v>
      </c>
      <c r="E61" s="8">
        <f t="shared" si="18"/>
        <v>2538407.2599999998</v>
      </c>
      <c r="F61" s="8">
        <f t="shared" si="18"/>
        <v>2044971.88</v>
      </c>
      <c r="G61" s="8">
        <f t="shared" si="18"/>
        <v>-493435.37999999989</v>
      </c>
      <c r="H61" s="9">
        <f t="shared" si="17"/>
        <v>0.323485044692229</v>
      </c>
      <c r="I61" s="9">
        <f t="shared" si="16"/>
        <v>0.25055495070309503</v>
      </c>
    </row>
    <row r="62" spans="1:9">
      <c r="A62" s="37" t="s">
        <v>63</v>
      </c>
      <c r="B62" s="38" t="s">
        <v>64</v>
      </c>
      <c r="C62" s="29">
        <v>2445400</v>
      </c>
      <c r="D62" s="29">
        <v>1812070</v>
      </c>
      <c r="E62" s="29">
        <v>426479</v>
      </c>
      <c r="F62" s="29">
        <v>751873</v>
      </c>
      <c r="G62" s="29">
        <f t="shared" si="1"/>
        <v>325394</v>
      </c>
      <c r="H62" s="31">
        <f>E62/C62</f>
        <v>0.17440050707450724</v>
      </c>
      <c r="I62" s="31">
        <f t="shared" si="16"/>
        <v>0.41492492011897997</v>
      </c>
    </row>
    <row r="63" spans="1:9">
      <c r="A63" s="37"/>
      <c r="B63" s="38"/>
      <c r="C63" s="39"/>
      <c r="D63" s="39"/>
      <c r="E63" s="39"/>
      <c r="F63" s="39"/>
      <c r="G63" s="39"/>
      <c r="H63" s="40"/>
      <c r="I63" s="40"/>
    </row>
    <row r="64" spans="1:9" ht="80.25" customHeight="1">
      <c r="A64" s="37"/>
      <c r="B64" s="38"/>
      <c r="C64" s="30"/>
      <c r="D64" s="30"/>
      <c r="E64" s="30"/>
      <c r="F64" s="30"/>
      <c r="G64" s="30"/>
      <c r="H64" s="32"/>
      <c r="I64" s="32"/>
    </row>
    <row r="65" spans="1:9" ht="138" customHeight="1">
      <c r="A65" s="12" t="s">
        <v>65</v>
      </c>
      <c r="B65" s="4" t="s">
        <v>66</v>
      </c>
      <c r="C65" s="8">
        <v>4861662.18</v>
      </c>
      <c r="D65" s="8">
        <v>3849700</v>
      </c>
      <c r="E65" s="8">
        <v>2111928.2599999998</v>
      </c>
      <c r="F65" s="8">
        <v>1293098.8799999999</v>
      </c>
      <c r="G65" s="8">
        <f t="shared" si="1"/>
        <v>-818829.37999999989</v>
      </c>
      <c r="H65" s="9">
        <f>E65/C65</f>
        <v>0.43440456819235429</v>
      </c>
      <c r="I65" s="9">
        <f t="shared" si="16"/>
        <v>0.33589601267631242</v>
      </c>
    </row>
    <row r="66" spans="1:9" ht="140.25" customHeight="1">
      <c r="A66" s="12" t="s">
        <v>67</v>
      </c>
      <c r="B66" s="5" t="s">
        <v>68</v>
      </c>
      <c r="C66" s="8">
        <v>540000</v>
      </c>
      <c r="D66" s="8">
        <v>2500000</v>
      </c>
      <c r="E66" s="8">
        <v>0</v>
      </c>
      <c r="F66" s="8">
        <v>0</v>
      </c>
      <c r="G66" s="8">
        <f t="shared" si="1"/>
        <v>0</v>
      </c>
      <c r="H66" s="9">
        <f t="shared" ref="H66" si="19">E66/C66</f>
        <v>0</v>
      </c>
      <c r="I66" s="9">
        <f t="shared" si="16"/>
        <v>0</v>
      </c>
    </row>
    <row r="67" spans="1:9">
      <c r="A67" s="35" t="s">
        <v>69</v>
      </c>
      <c r="B67" s="36">
        <v>14</v>
      </c>
      <c r="C67" s="29">
        <f>C69+C71</f>
        <v>11345776</v>
      </c>
      <c r="D67" s="29">
        <f t="shared" ref="D67:G67" si="20">D69+D71</f>
        <v>11259896</v>
      </c>
      <c r="E67" s="29">
        <f t="shared" si="20"/>
        <v>5627808.7300000004</v>
      </c>
      <c r="F67" s="29">
        <f t="shared" si="20"/>
        <v>6318038.6600000001</v>
      </c>
      <c r="G67" s="29">
        <f t="shared" si="20"/>
        <v>690229.92999999993</v>
      </c>
      <c r="H67" s="31">
        <f>E67/C67</f>
        <v>0.49602677948163265</v>
      </c>
      <c r="I67" s="31">
        <f t="shared" si="16"/>
        <v>0.56110985927401102</v>
      </c>
    </row>
    <row r="68" spans="1:9" ht="88.5" customHeight="1">
      <c r="A68" s="35"/>
      <c r="B68" s="36"/>
      <c r="C68" s="30"/>
      <c r="D68" s="30"/>
      <c r="E68" s="30"/>
      <c r="F68" s="30"/>
      <c r="G68" s="30"/>
      <c r="H68" s="32"/>
      <c r="I68" s="32"/>
    </row>
    <row r="69" spans="1:9">
      <c r="A69" s="37" t="s">
        <v>70</v>
      </c>
      <c r="B69" s="38" t="s">
        <v>71</v>
      </c>
      <c r="C69" s="29">
        <v>8768076</v>
      </c>
      <c r="D69" s="29">
        <v>8781896</v>
      </c>
      <c r="E69" s="29">
        <v>4384038</v>
      </c>
      <c r="F69" s="29">
        <v>5122774</v>
      </c>
      <c r="G69" s="29">
        <f t="shared" si="1"/>
        <v>738736</v>
      </c>
      <c r="H69" s="31">
        <f t="shared" ref="H69:I81" si="21">E69/C69</f>
        <v>0.5</v>
      </c>
      <c r="I69" s="31">
        <f t="shared" si="16"/>
        <v>0.58333348516083539</v>
      </c>
    </row>
    <row r="70" spans="1:9" ht="120.75" customHeight="1">
      <c r="A70" s="37"/>
      <c r="B70" s="38"/>
      <c r="C70" s="30"/>
      <c r="D70" s="30"/>
      <c r="E70" s="30"/>
      <c r="F70" s="30"/>
      <c r="G70" s="30"/>
      <c r="H70" s="32"/>
      <c r="I70" s="32"/>
    </row>
    <row r="71" spans="1:9">
      <c r="A71" s="37" t="s">
        <v>72</v>
      </c>
      <c r="B71" s="38" t="s">
        <v>73</v>
      </c>
      <c r="C71" s="29">
        <v>2577700</v>
      </c>
      <c r="D71" s="29">
        <v>2478000</v>
      </c>
      <c r="E71" s="29">
        <v>1243770.73</v>
      </c>
      <c r="F71" s="29">
        <v>1195264.6599999999</v>
      </c>
      <c r="G71" s="29">
        <f t="shared" si="1"/>
        <v>-48506.070000000065</v>
      </c>
      <c r="H71" s="31">
        <f t="shared" si="21"/>
        <v>0.48251182449470459</v>
      </c>
      <c r="I71" s="31">
        <f t="shared" si="16"/>
        <v>0.48235054882970135</v>
      </c>
    </row>
    <row r="72" spans="1:9">
      <c r="A72" s="37"/>
      <c r="B72" s="38"/>
      <c r="C72" s="39"/>
      <c r="D72" s="39"/>
      <c r="E72" s="39"/>
      <c r="F72" s="39"/>
      <c r="G72" s="39"/>
      <c r="H72" s="40"/>
      <c r="I72" s="40"/>
    </row>
    <row r="73" spans="1:9" ht="78" customHeight="1">
      <c r="A73" s="37"/>
      <c r="B73" s="38"/>
      <c r="C73" s="30"/>
      <c r="D73" s="30"/>
      <c r="E73" s="30"/>
      <c r="F73" s="30"/>
      <c r="G73" s="30"/>
      <c r="H73" s="32"/>
      <c r="I73" s="32"/>
    </row>
    <row r="74" spans="1:9" ht="79.5" customHeight="1">
      <c r="A74" s="11" t="s">
        <v>74</v>
      </c>
      <c r="B74" s="5">
        <v>15</v>
      </c>
      <c r="C74" s="8">
        <f>C75</f>
        <v>50000</v>
      </c>
      <c r="D74" s="8">
        <f t="shared" ref="D74:G74" si="22">D75</f>
        <v>50000</v>
      </c>
      <c r="E74" s="8">
        <f t="shared" si="22"/>
        <v>0</v>
      </c>
      <c r="F74" s="8">
        <f t="shared" si="22"/>
        <v>11905</v>
      </c>
      <c r="G74" s="8">
        <f t="shared" si="22"/>
        <v>11905</v>
      </c>
      <c r="H74" s="9">
        <f t="shared" si="21"/>
        <v>0</v>
      </c>
      <c r="I74" s="9">
        <f t="shared" si="21"/>
        <v>0.23810000000000001</v>
      </c>
    </row>
    <row r="75" spans="1:9" ht="109.5" customHeight="1">
      <c r="A75" s="12" t="s">
        <v>75</v>
      </c>
      <c r="B75" s="4" t="s">
        <v>76</v>
      </c>
      <c r="C75" s="8">
        <v>50000</v>
      </c>
      <c r="D75" s="8">
        <v>50000</v>
      </c>
      <c r="E75" s="8">
        <v>0</v>
      </c>
      <c r="F75" s="8">
        <v>11905</v>
      </c>
      <c r="G75" s="8">
        <f t="shared" ref="G75:G81" si="23">F75-E75</f>
        <v>11905</v>
      </c>
      <c r="H75" s="9">
        <f t="shared" si="21"/>
        <v>0</v>
      </c>
      <c r="I75" s="9">
        <f t="shared" si="21"/>
        <v>0.23810000000000001</v>
      </c>
    </row>
    <row r="76" spans="1:9">
      <c r="A76" s="35" t="s">
        <v>77</v>
      </c>
      <c r="B76" s="36">
        <v>16</v>
      </c>
      <c r="C76" s="29">
        <f>C78</f>
        <v>168497363</v>
      </c>
      <c r="D76" s="29">
        <f t="shared" ref="D76:G76" si="24">D78</f>
        <v>83120764.099999994</v>
      </c>
      <c r="E76" s="29">
        <f t="shared" si="24"/>
        <v>50746732.539999999</v>
      </c>
      <c r="F76" s="29">
        <f t="shared" si="24"/>
        <v>2011055.1</v>
      </c>
      <c r="G76" s="29">
        <f t="shared" si="24"/>
        <v>-48735677.439999998</v>
      </c>
      <c r="H76" s="31">
        <f t="shared" si="21"/>
        <v>0.30117226546744236</v>
      </c>
      <c r="I76" s="31">
        <f t="shared" si="21"/>
        <v>2.4194376961941332E-2</v>
      </c>
    </row>
    <row r="77" spans="1:9" ht="69.75" customHeight="1">
      <c r="A77" s="35"/>
      <c r="B77" s="36"/>
      <c r="C77" s="30"/>
      <c r="D77" s="30"/>
      <c r="E77" s="30"/>
      <c r="F77" s="30"/>
      <c r="G77" s="30"/>
      <c r="H77" s="32"/>
      <c r="I77" s="32"/>
    </row>
    <row r="78" spans="1:9" ht="48.75" customHeight="1">
      <c r="A78" s="25" t="s">
        <v>85</v>
      </c>
      <c r="B78" s="38" t="s">
        <v>78</v>
      </c>
      <c r="C78" s="29">
        <v>168497363</v>
      </c>
      <c r="D78" s="29">
        <v>83120764.099999994</v>
      </c>
      <c r="E78" s="29">
        <v>50746732.539999999</v>
      </c>
      <c r="F78" s="29">
        <v>2011055.1</v>
      </c>
      <c r="G78" s="29">
        <f t="shared" si="23"/>
        <v>-48735677.439999998</v>
      </c>
      <c r="H78" s="31">
        <f t="shared" si="21"/>
        <v>0.30117226546744236</v>
      </c>
      <c r="I78" s="31">
        <f t="shared" si="21"/>
        <v>2.4194376961941332E-2</v>
      </c>
    </row>
    <row r="79" spans="1:9" ht="80.25" customHeight="1">
      <c r="A79" s="26"/>
      <c r="B79" s="38"/>
      <c r="C79" s="30"/>
      <c r="D79" s="30"/>
      <c r="E79" s="30"/>
      <c r="F79" s="30"/>
      <c r="G79" s="30"/>
      <c r="H79" s="32"/>
      <c r="I79" s="32"/>
    </row>
    <row r="80" spans="1:9" ht="72.75" customHeight="1">
      <c r="A80" s="13" t="s">
        <v>79</v>
      </c>
      <c r="B80" s="5">
        <v>17</v>
      </c>
      <c r="C80" s="8">
        <f>C81</f>
        <v>237000</v>
      </c>
      <c r="D80" s="8">
        <f t="shared" ref="D80:G80" si="25">D81</f>
        <v>237000</v>
      </c>
      <c r="E80" s="8">
        <f t="shared" si="25"/>
        <v>110665.25</v>
      </c>
      <c r="F80" s="8">
        <f t="shared" si="25"/>
        <v>97643.37</v>
      </c>
      <c r="G80" s="8">
        <f t="shared" si="25"/>
        <v>-13021.880000000005</v>
      </c>
      <c r="H80" s="9">
        <f t="shared" si="21"/>
        <v>0.46694198312236285</v>
      </c>
      <c r="I80" s="9">
        <f t="shared" si="21"/>
        <v>0.41199734177215186</v>
      </c>
    </row>
    <row r="81" spans="1:9" ht="67.5" customHeight="1">
      <c r="A81" s="25" t="s">
        <v>86</v>
      </c>
      <c r="B81" s="38" t="s">
        <v>80</v>
      </c>
      <c r="C81" s="29">
        <v>237000</v>
      </c>
      <c r="D81" s="29">
        <v>237000</v>
      </c>
      <c r="E81" s="29">
        <v>110665.25</v>
      </c>
      <c r="F81" s="29">
        <v>97643.37</v>
      </c>
      <c r="G81" s="29">
        <f t="shared" si="23"/>
        <v>-13021.880000000005</v>
      </c>
      <c r="H81" s="31">
        <f t="shared" si="21"/>
        <v>0.46694198312236285</v>
      </c>
      <c r="I81" s="31">
        <f t="shared" si="21"/>
        <v>0.41199734177215186</v>
      </c>
    </row>
    <row r="82" spans="1:9" ht="52.5" customHeight="1">
      <c r="A82" s="26"/>
      <c r="B82" s="38"/>
      <c r="C82" s="30"/>
      <c r="D82" s="30"/>
      <c r="E82" s="30"/>
      <c r="F82" s="30"/>
      <c r="G82" s="30"/>
      <c r="H82" s="32"/>
      <c r="I82" s="32"/>
    </row>
  </sheetData>
  <mergeCells count="179">
    <mergeCell ref="A78:A79"/>
    <mergeCell ref="A81:A82"/>
    <mergeCell ref="A54:A55"/>
    <mergeCell ref="B78:B79"/>
    <mergeCell ref="C78:C79"/>
    <mergeCell ref="D78:D79"/>
    <mergeCell ref="E78:E79"/>
    <mergeCell ref="F78:F79"/>
    <mergeCell ref="G78:G79"/>
    <mergeCell ref="A76:A77"/>
    <mergeCell ref="B76:B77"/>
    <mergeCell ref="C76:C77"/>
    <mergeCell ref="D76:D77"/>
    <mergeCell ref="E76:E77"/>
    <mergeCell ref="F76:F77"/>
    <mergeCell ref="G76:G77"/>
    <mergeCell ref="A62:A64"/>
    <mergeCell ref="B62:B64"/>
    <mergeCell ref="C62:C64"/>
    <mergeCell ref="D62:D64"/>
    <mergeCell ref="E62:E64"/>
    <mergeCell ref="F62:F64"/>
    <mergeCell ref="B54:B55"/>
    <mergeCell ref="C54:C55"/>
    <mergeCell ref="I71:I73"/>
    <mergeCell ref="H78:H79"/>
    <mergeCell ref="I78:I79"/>
    <mergeCell ref="B81:B82"/>
    <mergeCell ref="C81:C82"/>
    <mergeCell ref="D81:D82"/>
    <mergeCell ref="E81:E82"/>
    <mergeCell ref="F81:F82"/>
    <mergeCell ref="G81:G82"/>
    <mergeCell ref="H81:H82"/>
    <mergeCell ref="I81:I82"/>
    <mergeCell ref="H76:H77"/>
    <mergeCell ref="I76:I77"/>
    <mergeCell ref="I67:I68"/>
    <mergeCell ref="A69:A70"/>
    <mergeCell ref="B69:B70"/>
    <mergeCell ref="C69:C70"/>
    <mergeCell ref="D69:D70"/>
    <mergeCell ref="E69:E70"/>
    <mergeCell ref="F69:F70"/>
    <mergeCell ref="G69:G70"/>
    <mergeCell ref="H69:H70"/>
    <mergeCell ref="A67:A68"/>
    <mergeCell ref="B67:B68"/>
    <mergeCell ref="C67:C68"/>
    <mergeCell ref="D67:D68"/>
    <mergeCell ref="E67:E68"/>
    <mergeCell ref="F67:F68"/>
    <mergeCell ref="G67:G68"/>
    <mergeCell ref="I69:I70"/>
    <mergeCell ref="A71:A73"/>
    <mergeCell ref="B71:B73"/>
    <mergeCell ref="C71:C73"/>
    <mergeCell ref="D71:D73"/>
    <mergeCell ref="D54:D55"/>
    <mergeCell ref="E54:E55"/>
    <mergeCell ref="F54:F55"/>
    <mergeCell ref="G54:G55"/>
    <mergeCell ref="H54:H55"/>
    <mergeCell ref="H67:H68"/>
    <mergeCell ref="E71:E73"/>
    <mergeCell ref="F71:F73"/>
    <mergeCell ref="G71:G73"/>
    <mergeCell ref="H71:H73"/>
    <mergeCell ref="I54:I55"/>
    <mergeCell ref="G62:G64"/>
    <mergeCell ref="H62:H64"/>
    <mergeCell ref="I62:I64"/>
    <mergeCell ref="G49:G50"/>
    <mergeCell ref="H49:H50"/>
    <mergeCell ref="I49:I50"/>
    <mergeCell ref="H51:H53"/>
    <mergeCell ref="I51:I53"/>
    <mergeCell ref="A51:A53"/>
    <mergeCell ref="B51:B53"/>
    <mergeCell ref="C51:C53"/>
    <mergeCell ref="D51:D53"/>
    <mergeCell ref="E51:E53"/>
    <mergeCell ref="F51:F53"/>
    <mergeCell ref="G51:G53"/>
    <mergeCell ref="A49:A50"/>
    <mergeCell ref="B49:B50"/>
    <mergeCell ref="C49:C50"/>
    <mergeCell ref="D49:D50"/>
    <mergeCell ref="E49:E50"/>
    <mergeCell ref="F49:F50"/>
    <mergeCell ref="A45:A47"/>
    <mergeCell ref="B45:B47"/>
    <mergeCell ref="C45:C47"/>
    <mergeCell ref="D45:D47"/>
    <mergeCell ref="E45:E47"/>
    <mergeCell ref="F45:F47"/>
    <mergeCell ref="G45:G47"/>
    <mergeCell ref="H45:H47"/>
    <mergeCell ref="I45:I47"/>
    <mergeCell ref="A39:A41"/>
    <mergeCell ref="B39:B41"/>
    <mergeCell ref="C39:C41"/>
    <mergeCell ref="D39:D41"/>
    <mergeCell ref="E39:E41"/>
    <mergeCell ref="F39:F41"/>
    <mergeCell ref="G39:G41"/>
    <mergeCell ref="H39:H41"/>
    <mergeCell ref="I39:I41"/>
    <mergeCell ref="G32:G34"/>
    <mergeCell ref="H32:H34"/>
    <mergeCell ref="I32:I34"/>
    <mergeCell ref="A37:A38"/>
    <mergeCell ref="B37:B38"/>
    <mergeCell ref="C37:C38"/>
    <mergeCell ref="D37:D38"/>
    <mergeCell ref="E37:E38"/>
    <mergeCell ref="F37:F38"/>
    <mergeCell ref="G37:G38"/>
    <mergeCell ref="A32:A34"/>
    <mergeCell ref="B32:B34"/>
    <mergeCell ref="C32:C34"/>
    <mergeCell ref="D32:D34"/>
    <mergeCell ref="E32:E34"/>
    <mergeCell ref="F32:F34"/>
    <mergeCell ref="H37:H38"/>
    <mergeCell ref="I37:I38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G10:G11"/>
    <mergeCell ref="H10:H11"/>
    <mergeCell ref="I10:I11"/>
    <mergeCell ref="A13:A14"/>
    <mergeCell ref="B13:B14"/>
    <mergeCell ref="C13:C14"/>
    <mergeCell ref="D13:D14"/>
    <mergeCell ref="E13:E14"/>
    <mergeCell ref="F13:F14"/>
    <mergeCell ref="G13:G14"/>
    <mergeCell ref="A10:A11"/>
    <mergeCell ref="B10:B11"/>
    <mergeCell ref="C10:C11"/>
    <mergeCell ref="D10:D11"/>
    <mergeCell ref="E10:E11"/>
    <mergeCell ref="F10:F11"/>
    <mergeCell ref="H13:H14"/>
    <mergeCell ref="I13:I14"/>
    <mergeCell ref="A1:I1"/>
    <mergeCell ref="I4:I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4:A5"/>
    <mergeCell ref="B4:B5"/>
    <mergeCell ref="C4:C5"/>
    <mergeCell ref="D4:D5"/>
    <mergeCell ref="E4:G4"/>
    <mergeCell ref="H4:H5"/>
  </mergeCells>
  <hyperlinks>
    <hyperlink ref="A32" r:id="rId1" display="consultantplus://offline/ref=C6EF3AE28B6C46D1117CBBA251A07B11C6C7C5768D67668B05322DA1BBA42282C9440EEF08E6CC43400F35U6VFM"/>
  </hyperlinks>
  <pageMargins left="0.7" right="0.7" top="0.75" bottom="0.75" header="0.3" footer="0.3"/>
  <pageSetup paperSize="9" scale="65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2017-07-12T04:47:20Z</cp:lastPrinted>
  <dcterms:created xsi:type="dcterms:W3CDTF">2016-04-15T06:23:02Z</dcterms:created>
  <dcterms:modified xsi:type="dcterms:W3CDTF">2017-07-13T04:34:33Z</dcterms:modified>
</cp:coreProperties>
</file>