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20" windowHeight="7785"/>
  </bookViews>
  <sheets>
    <sheet name="1" sheetId="17" r:id="rId1"/>
  </sheets>
  <definedNames>
    <definedName name="_xlnm._FilterDatabase" localSheetId="0" hidden="1">'1'!$B$10:$AD$34</definedName>
    <definedName name="_xlnm.Print_Titles" localSheetId="0">'1'!$7:$9</definedName>
    <definedName name="_xlnm.Print_Area" localSheetId="0">'1'!$A$1:$AD$42</definedName>
  </definedNames>
  <calcPr calcId="124519"/>
</workbook>
</file>

<file path=xl/calcChain.xml><?xml version="1.0" encoding="utf-8"?>
<calcChain xmlns="http://schemas.openxmlformats.org/spreadsheetml/2006/main">
  <c r="R33" i="17"/>
  <c r="R32"/>
  <c r="R30"/>
  <c r="R29"/>
  <c r="R28"/>
  <c r="R26"/>
  <c r="R25" s="1"/>
  <c r="R24"/>
  <c r="R23"/>
  <c r="R21"/>
  <c r="R20"/>
  <c r="R19"/>
  <c r="R17"/>
  <c r="R16"/>
  <c r="R15"/>
  <c r="R14"/>
  <c r="R12"/>
  <c r="E33"/>
  <c r="E32"/>
  <c r="E30"/>
  <c r="E29"/>
  <c r="E28"/>
  <c r="E26"/>
  <c r="E25" s="1"/>
  <c r="E24"/>
  <c r="E23"/>
  <c r="E21"/>
  <c r="E20"/>
  <c r="E19"/>
  <c r="E17"/>
  <c r="E16"/>
  <c r="E15"/>
  <c r="E14"/>
  <c r="E12"/>
  <c r="P31"/>
  <c r="N31"/>
  <c r="K31"/>
  <c r="J31"/>
  <c r="H31"/>
  <c r="G31"/>
  <c r="F31"/>
  <c r="P27"/>
  <c r="N27"/>
  <c r="K27"/>
  <c r="J27"/>
  <c r="H27"/>
  <c r="G27"/>
  <c r="F27"/>
  <c r="P25"/>
  <c r="N25"/>
  <c r="K25"/>
  <c r="J25"/>
  <c r="H25"/>
  <c r="G25"/>
  <c r="F25"/>
  <c r="P22"/>
  <c r="N22"/>
  <c r="K22"/>
  <c r="J22"/>
  <c r="H22"/>
  <c r="G22"/>
  <c r="F22"/>
  <c r="P18"/>
  <c r="N18"/>
  <c r="K18"/>
  <c r="J18"/>
  <c r="H18"/>
  <c r="G18"/>
  <c r="P13"/>
  <c r="N13"/>
  <c r="H13"/>
  <c r="G13"/>
  <c r="P11"/>
  <c r="N11"/>
  <c r="K11"/>
  <c r="J11"/>
  <c r="H11"/>
  <c r="G11"/>
  <c r="R31" l="1"/>
  <c r="R27"/>
  <c r="E31"/>
  <c r="E27"/>
  <c r="N34"/>
  <c r="R22"/>
  <c r="E22"/>
  <c r="P34"/>
  <c r="H34"/>
  <c r="G34"/>
  <c r="F11" l="1"/>
  <c r="V11" l="1"/>
  <c r="I32" l="1"/>
  <c r="T32"/>
  <c r="I28"/>
  <c r="T28"/>
  <c r="L11"/>
  <c r="T12"/>
  <c r="T11" s="1"/>
  <c r="I12"/>
  <c r="I11" s="1"/>
  <c r="J13" l="1"/>
  <c r="J34" s="1"/>
  <c r="M32" l="1"/>
  <c r="S32"/>
  <c r="S28"/>
  <c r="M28"/>
  <c r="V31"/>
  <c r="U32" l="1"/>
  <c r="Q32"/>
  <c r="T33"/>
  <c r="I33"/>
  <c r="I31" s="1"/>
  <c r="L31"/>
  <c r="Q28"/>
  <c r="U28"/>
  <c r="T31" l="1"/>
  <c r="K13"/>
  <c r="K34" s="1"/>
  <c r="M33" l="1"/>
  <c r="S33"/>
  <c r="O31"/>
  <c r="X31"/>
  <c r="X25"/>
  <c r="X22"/>
  <c r="U33" l="1"/>
  <c r="M31"/>
  <c r="U31" s="1"/>
  <c r="Q33"/>
  <c r="Y31"/>
  <c r="S31"/>
  <c r="X27"/>
  <c r="X18"/>
  <c r="R18"/>
  <c r="W31" l="1"/>
  <c r="Q31"/>
  <c r="T24"/>
  <c r="I24"/>
  <c r="O11"/>
  <c r="M12"/>
  <c r="S12"/>
  <c r="S24" l="1"/>
  <c r="M24"/>
  <c r="U24" s="1"/>
  <c r="M11"/>
  <c r="U12"/>
  <c r="S11"/>
  <c r="Q12"/>
  <c r="Y11"/>
  <c r="Q24" l="1"/>
  <c r="I21"/>
  <c r="T21"/>
  <c r="S21" l="1"/>
  <c r="M21"/>
  <c r="U21" s="1"/>
  <c r="T20"/>
  <c r="I20"/>
  <c r="F13"/>
  <c r="F18"/>
  <c r="F34" l="1"/>
  <c r="Q21"/>
  <c r="S20"/>
  <c r="M20"/>
  <c r="U20" s="1"/>
  <c r="V22"/>
  <c r="V27"/>
  <c r="V18"/>
  <c r="T29" l="1"/>
  <c r="I29"/>
  <c r="L27"/>
  <c r="I30"/>
  <c r="T30"/>
  <c r="I23"/>
  <c r="I22" s="1"/>
  <c r="L22"/>
  <c r="T23"/>
  <c r="L18"/>
  <c r="I19"/>
  <c r="I18" s="1"/>
  <c r="T19"/>
  <c r="Q20"/>
  <c r="T17"/>
  <c r="I17"/>
  <c r="T16"/>
  <c r="I16"/>
  <c r="I15"/>
  <c r="T15"/>
  <c r="I14"/>
  <c r="T14"/>
  <c r="L13"/>
  <c r="V13"/>
  <c r="E18"/>
  <c r="E13"/>
  <c r="V25"/>
  <c r="I27" l="1"/>
  <c r="S30"/>
  <c r="M30"/>
  <c r="U30" s="1"/>
  <c r="T27"/>
  <c r="I26"/>
  <c r="I25" s="1"/>
  <c r="T26"/>
  <c r="L25"/>
  <c r="L34" s="1"/>
  <c r="V34"/>
  <c r="T22"/>
  <c r="T18"/>
  <c r="S17"/>
  <c r="M17"/>
  <c r="U17" s="1"/>
  <c r="S15"/>
  <c r="M15"/>
  <c r="U15" s="1"/>
  <c r="S16"/>
  <c r="M16"/>
  <c r="U16" s="1"/>
  <c r="I13"/>
  <c r="T13"/>
  <c r="E11"/>
  <c r="M29" l="1"/>
  <c r="S29"/>
  <c r="O27"/>
  <c r="Q30"/>
  <c r="Y27"/>
  <c r="T25"/>
  <c r="T34" s="1"/>
  <c r="I34"/>
  <c r="O22"/>
  <c r="S23"/>
  <c r="M23"/>
  <c r="M19"/>
  <c r="S19"/>
  <c r="O18"/>
  <c r="M14"/>
  <c r="S14"/>
  <c r="O13"/>
  <c r="Q16"/>
  <c r="Q17"/>
  <c r="Q15"/>
  <c r="U11"/>
  <c r="E34"/>
  <c r="U29" l="1"/>
  <c r="M27"/>
  <c r="U27" s="1"/>
  <c r="Q29"/>
  <c r="S27"/>
  <c r="O25"/>
  <c r="M26"/>
  <c r="S26"/>
  <c r="S22"/>
  <c r="Y22"/>
  <c r="Q23"/>
  <c r="M22"/>
  <c r="U22" s="1"/>
  <c r="U23"/>
  <c r="O34"/>
  <c r="M18"/>
  <c r="U18" s="1"/>
  <c r="U19"/>
  <c r="Q19"/>
  <c r="S18"/>
  <c r="Y18"/>
  <c r="Q14"/>
  <c r="Y13"/>
  <c r="S13"/>
  <c r="U14"/>
  <c r="M13"/>
  <c r="W27" l="1"/>
  <c r="Q27"/>
  <c r="M25"/>
  <c r="U25" s="1"/>
  <c r="U26"/>
  <c r="Y25"/>
  <c r="Y34" s="1"/>
  <c r="S25"/>
  <c r="S34" s="1"/>
  <c r="Q26"/>
  <c r="W22"/>
  <c r="Q22"/>
  <c r="W18"/>
  <c r="Q18"/>
  <c r="U13"/>
  <c r="M34"/>
  <c r="U34" s="1"/>
  <c r="Q11"/>
  <c r="X11"/>
  <c r="W11"/>
  <c r="R11"/>
  <c r="Q13"/>
  <c r="R13"/>
  <c r="R34" l="1"/>
  <c r="Q25"/>
  <c r="W25"/>
  <c r="W13"/>
  <c r="X13"/>
  <c r="X34" s="1"/>
  <c r="Q34"/>
  <c r="W34" l="1"/>
</calcChain>
</file>

<file path=xl/sharedStrings.xml><?xml version="1.0" encoding="utf-8"?>
<sst xmlns="http://schemas.openxmlformats.org/spreadsheetml/2006/main" count="135" uniqueCount="106">
  <si>
    <t>Наименование Национального проекта (федерального проекта)</t>
  </si>
  <si>
    <t>Наименование Государственной программы Курской области, в рамках которой предусмотрена реализация национального проекта</t>
  </si>
  <si>
    <t>Участники нацпроекта (ГРБС)</t>
  </si>
  <si>
    <t>Процент исполнения</t>
  </si>
  <si>
    <t>фед. бюджет</t>
  </si>
  <si>
    <t>обл. бюджет</t>
  </si>
  <si>
    <t>Национальный проект "Жилье и городская среда"</t>
  </si>
  <si>
    <t>Федеральный проект "Жилье"</t>
  </si>
  <si>
    <t>Обеспечение доступным и комфортным жильем и коммунальными услугами граждан в Курской области</t>
  </si>
  <si>
    <t>Федеральный проект "Формирование комфортной городской среды"</t>
  </si>
  <si>
    <t>Формирование современной городской среды в Курской области</t>
  </si>
  <si>
    <t>Комитет жилищно-коммунального хозяйства и ТЭК Курской области</t>
  </si>
  <si>
    <t>Федеральный проект "Обеспечение устойчивого сокращения непригодного для проживания жилищного фонда"</t>
  </si>
  <si>
    <t xml:space="preserve">Обеспечение доступным и комфортным жильем и коммунальными услугами граждан в Курской области
</t>
  </si>
  <si>
    <t>Комитет строительства Курской области</t>
  </si>
  <si>
    <t>Федеральный проект "Дорожная сеть"</t>
  </si>
  <si>
    <t>Развитие транспортной системы, обеспечение перевозки пассажиров в Курской области и безопасности дорожного движения</t>
  </si>
  <si>
    <t xml:space="preserve">Национальный проект "Экология"      </t>
  </si>
  <si>
    <t xml:space="preserve"> Федеральный проект  "Чистая вода"</t>
  </si>
  <si>
    <t>Воспроизводство и использование природных ресурсов, охрана окружающей среды в Курской области</t>
  </si>
  <si>
    <t>Национальный проект "Малое и среднее предпринимательство и поддержка индивидуальной предпринимательской инициативы"</t>
  </si>
  <si>
    <t>Развитие экономики и внешних связей Курской области</t>
  </si>
  <si>
    <t>Федеральный проект "Акселерация субъектов малого и среднего предпринимательства"</t>
  </si>
  <si>
    <t>Национальный проект "Демография"</t>
  </si>
  <si>
    <t>Федеральный проект "Содействие занятости женщин - создание условий дошкольного образования детей в возрасте до трех лет"</t>
  </si>
  <si>
    <t>Развитие образования Курской области</t>
  </si>
  <si>
    <t>Комитет образования и науки Курской области</t>
  </si>
  <si>
    <t xml:space="preserve">Национальный проект "Образование" </t>
  </si>
  <si>
    <t xml:space="preserve">Федеральный проект "Современная школа"       </t>
  </si>
  <si>
    <t>Развитие образования в Курской области</t>
  </si>
  <si>
    <t xml:space="preserve">Создание новых мест в общеобразовательных организациях Курской области в соответствии с прогнозируемой потребностью и современными условиями обучения
</t>
  </si>
  <si>
    <t xml:space="preserve">Федеральный проект "Успех каждого ребенка" </t>
  </si>
  <si>
    <t xml:space="preserve">Федеральный проект "Цифровая образовательная среда"
</t>
  </si>
  <si>
    <t>Национальный проект "Культура"</t>
  </si>
  <si>
    <t xml:space="preserve">Региональный проект "Культурная среда" </t>
  </si>
  <si>
    <t>Развитие культуры в Курской области</t>
  </si>
  <si>
    <t>Комитет по культуре Курской области</t>
  </si>
  <si>
    <t xml:space="preserve">ВСЕГО </t>
  </si>
  <si>
    <t>Комитет транспорта и автомобильных дорог Курской области</t>
  </si>
  <si>
    <t>Национальный проект "Безопасные и качественные автомобильные дороги"</t>
  </si>
  <si>
    <t>Комитет промышленности, торговли и предпринимательства Курской области</t>
  </si>
  <si>
    <t>9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</si>
  <si>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</si>
  <si>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</si>
  <si>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</si>
  <si>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</si>
  <si>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</si>
  <si>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</si>
  <si>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</si>
  <si>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</si>
  <si>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</si>
  <si>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</si>
  <si>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</si>
  <si>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</si>
  <si>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Всего (рублей)</t>
  </si>
  <si>
    <t>Обеспечение доступным и комфортным жильем и коммунальными услугами граждан в Курской области*</t>
  </si>
  <si>
    <t>Региональный проект "Комплексная система обращения с твердыми коммунальными отходами"</t>
  </si>
  <si>
    <t>на 2020 год</t>
  </si>
  <si>
    <t>%</t>
  </si>
  <si>
    <t>10</t>
  </si>
  <si>
    <t>11</t>
  </si>
  <si>
    <t>12</t>
  </si>
  <si>
    <t>13</t>
  </si>
  <si>
    <t>27</t>
  </si>
  <si>
    <t>28</t>
  </si>
  <si>
    <t>29</t>
  </si>
  <si>
    <t>Соглашения между ГРБС и федеральными министерствами (№, дата)</t>
  </si>
  <si>
    <t>Заключены соглашения ГРБС с муниципальными образованиями</t>
  </si>
  <si>
    <t>Проведены торги</t>
  </si>
  <si>
    <t>всего</t>
  </si>
  <si>
    <t>средства федерального бюджета между субъектами не распределены</t>
  </si>
  <si>
    <t>Федеральный проект "Общесистемные меры развития дорожного хозяйства"</t>
  </si>
  <si>
    <t>№054-09-2019-163/3 от 15.12.2019</t>
  </si>
  <si>
    <t>Требуется заключение соглашений с мунициральными образованиями (10)</t>
  </si>
  <si>
    <t>№073-09-2020-317 от 20.12.2019</t>
  </si>
  <si>
    <t xml:space="preserve">Требуется заключение  соглашений с 26 муниципальными образованиями(далее - МО). </t>
  </si>
  <si>
    <t>№073-09-2020-260 от 21.12.2019, №073-09-2020-425 от 23.12.2019</t>
  </si>
  <si>
    <t xml:space="preserve">Требуется заключение соглашений  по направлению"Создание в общеобразовательных организациях, расположенных в сельской местности, условий для занятия физической культурой и спортом" - с  6 МО ; по направлению "Создание новых мест в образовательных организациях различных типов для реализации дополнительных общеразвивающих программ всех направленностей" - с 30 МО. </t>
  </si>
  <si>
    <t>№073-09-2020-132 от 20.12.2019</t>
  </si>
  <si>
    <t>Требуется заключение соглашений с 32 МО.</t>
  </si>
  <si>
    <t>№073-09-2019-038 от 09.02.2019,  дополнительное соглашение№073-09-2019-038/1 от 08.05.2019</t>
  </si>
  <si>
    <t>Требуется заключение соглашения с 1 МО.</t>
  </si>
  <si>
    <r>
      <t xml:space="preserve">Федеральный проект "Спорт-норма жизни"   </t>
    </r>
    <r>
      <rPr>
        <b/>
        <sz val="16"/>
        <color indexed="8"/>
        <rFont val="Times New Roman"/>
        <family val="1"/>
        <charset val="204"/>
      </rPr>
      <t xml:space="preserve">  </t>
    </r>
    <r>
      <rPr>
        <sz val="16"/>
        <color indexed="8"/>
        <rFont val="Times New Roman"/>
        <family val="1"/>
        <charset val="204"/>
      </rPr>
      <t xml:space="preserve">       </t>
    </r>
  </si>
  <si>
    <t>Сводная бюджетная роспись местного бюджета</t>
  </si>
  <si>
    <t>Прирост за неделю</t>
  </si>
  <si>
    <t>Проведены торги на сумму</t>
  </si>
  <si>
    <t>Осталось провести торгов на сумму</t>
  </si>
  <si>
    <t>Срок начала финансирования (планируемый срок оплаты работ)</t>
  </si>
  <si>
    <t>в том числе</t>
  </si>
  <si>
    <t>местный бюджет</t>
  </si>
  <si>
    <t>Заключено</t>
  </si>
  <si>
    <t>Необходимо заключить</t>
  </si>
  <si>
    <t>(наименование муниципального образования)</t>
  </si>
  <si>
    <t xml:space="preserve">ИНФОРМАЦИЯ ОБ ОБЪЕМАХ СРЕДСТВ НА РЕАЛИЗАЦИЮ НАЦИОНАЛЬНЫХ ПРОЕКТОВ В 2020 ГОДУ </t>
  </si>
  <si>
    <t>Примечание:</t>
  </si>
  <si>
    <t>Столбцы и строки не добавлять и не изменять</t>
  </si>
  <si>
    <t>Вносить информацию только в не окрашенные ячейки</t>
  </si>
  <si>
    <t>Имя файла для информации - np_xx.xls, где xх -номер района (города)</t>
  </si>
  <si>
    <t>При отсутствии данных по показателю прочерки в таблице не проставлять</t>
  </si>
  <si>
    <t>Листы не переименовывать</t>
  </si>
  <si>
    <t>Золотухинский район</t>
  </si>
  <si>
    <t>май-октябрь</t>
  </si>
  <si>
    <t>июнь-август</t>
  </si>
  <si>
    <t>по состоянию на _01_._06_.2020г</t>
  </si>
  <si>
    <t>Кассовый расход на  27.05 .  .2020</t>
  </si>
  <si>
    <t>Кассовый расход на_ 01.06.2020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</si>
</sst>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6">
    <xf numFmtId="0" fontId="0" fillId="0" borderId="0"/>
    <xf numFmtId="4" fontId="6" fillId="5" borderId="9">
      <alignment horizontal="right" shrinkToFit="1"/>
    </xf>
    <xf numFmtId="4" fontId="6" fillId="5" borderId="10">
      <alignment horizontal="right" shrinkToFit="1"/>
    </xf>
    <xf numFmtId="4" fontId="7" fillId="0" borderId="12">
      <alignment horizontal="right" vertical="top" shrinkToFit="1"/>
    </xf>
    <xf numFmtId="4" fontId="8" fillId="6" borderId="13">
      <alignment horizontal="right" vertical="top" shrinkToFit="1"/>
    </xf>
    <xf numFmtId="4" fontId="8" fillId="7" borderId="12">
      <alignment horizontal="right" vertical="top" shrinkToFit="1"/>
    </xf>
  </cellStyleXfs>
  <cellXfs count="120">
    <xf numFmtId="0" fontId="0" fillId="0" borderId="0" xfId="0"/>
    <xf numFmtId="0" fontId="4" fillId="2" borderId="0" xfId="0" applyFont="1" applyFill="1" applyAlignment="1"/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 applyAlignment="1">
      <alignment horizontal="right" wrapText="1"/>
    </xf>
    <xf numFmtId="4" fontId="9" fillId="2" borderId="0" xfId="0" applyNumberFormat="1" applyFont="1" applyFill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164" fontId="4" fillId="4" borderId="3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4" borderId="0" xfId="0" applyFont="1" applyFill="1"/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65" fontId="4" fillId="2" borderId="0" xfId="0" applyNumberFormat="1" applyFont="1" applyFill="1"/>
    <xf numFmtId="4" fontId="4" fillId="2" borderId="0" xfId="0" applyNumberFormat="1" applyFont="1" applyFill="1" applyAlignment="1">
      <alignment wrapText="1"/>
    </xf>
    <xf numFmtId="165" fontId="4" fillId="2" borderId="0" xfId="0" applyNumberFormat="1" applyFont="1" applyFill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center" vertical="center"/>
    </xf>
    <xf numFmtId="49" fontId="2" fillId="8" borderId="3" xfId="0" applyNumberFormat="1" applyFont="1" applyFill="1" applyBorder="1" applyAlignment="1" applyProtection="1">
      <alignment horizontal="center" vertical="center" wrapText="1"/>
    </xf>
    <xf numFmtId="49" fontId="2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4" fontId="1" fillId="8" borderId="1" xfId="0" applyNumberFormat="1" applyFont="1" applyFill="1" applyBorder="1" applyAlignment="1" applyProtection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" fontId="3" fillId="2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wrapText="1"/>
    </xf>
    <xf numFmtId="0" fontId="3" fillId="0" borderId="0" xfId="0" applyFont="1" applyFill="1"/>
    <xf numFmtId="165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165" fontId="1" fillId="0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Fill="1" applyBorder="1"/>
    <xf numFmtId="0" fontId="3" fillId="2" borderId="0" xfId="0" applyFont="1" applyFill="1" applyBorder="1"/>
    <xf numFmtId="0" fontId="3" fillId="0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4" fontId="13" fillId="0" borderId="0" xfId="1" applyNumberFormat="1" applyFont="1" applyFill="1" applyBorder="1" applyProtection="1">
      <alignment horizontal="right" shrinkToFit="1"/>
    </xf>
    <xf numFmtId="164" fontId="3" fillId="0" borderId="0" xfId="0" applyNumberFormat="1" applyFont="1" applyFill="1" applyAlignment="1">
      <alignment wrapText="1"/>
    </xf>
    <xf numFmtId="165" fontId="1" fillId="0" borderId="0" xfId="0" applyNumberFormat="1" applyFont="1" applyFill="1" applyBorder="1"/>
    <xf numFmtId="165" fontId="1" fillId="2" borderId="0" xfId="0" applyNumberFormat="1" applyFont="1" applyFill="1" applyBorder="1"/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wrapText="1"/>
    </xf>
    <xf numFmtId="0" fontId="0" fillId="0" borderId="0" xfId="0" applyAlignment="1"/>
    <xf numFmtId="0" fontId="4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</cellXfs>
  <cellStyles count="6">
    <cellStyle name="ex58" xfId="1"/>
    <cellStyle name="ex59" xfId="2"/>
    <cellStyle name="ex68" xfId="4"/>
    <cellStyle name="ex73" xfId="5"/>
    <cellStyle name="ex78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E50"/>
  <sheetViews>
    <sheetView tabSelected="1" view="pageBreakPreview" topLeftCell="B1" zoomScale="60" workbookViewId="0">
      <pane xSplit="3" ySplit="9" topLeftCell="E10" activePane="bottomRight" state="frozen"/>
      <selection activeCell="B1" sqref="B1"/>
      <selection pane="topRight" activeCell="E1" sqref="E1"/>
      <selection pane="bottomLeft" activeCell="B7" sqref="B7"/>
      <selection pane="bottomRight" activeCell="M8" sqref="M8:M9"/>
    </sheetView>
  </sheetViews>
  <sheetFormatPr defaultColWidth="9.140625" defaultRowHeight="20.25"/>
  <cols>
    <col min="1" max="1" width="0.140625" style="6" customWidth="1"/>
    <col min="2" max="2" width="27.42578125" style="6" customWidth="1"/>
    <col min="3" max="3" width="23.7109375" style="7" customWidth="1"/>
    <col min="4" max="4" width="21.5703125" style="7" customWidth="1"/>
    <col min="5" max="5" width="18.42578125" style="8" customWidth="1"/>
    <col min="6" max="6" width="18.5703125" style="8" customWidth="1"/>
    <col min="7" max="7" width="17.5703125" style="6" customWidth="1"/>
    <col min="8" max="8" width="17.140625" style="6" customWidth="1"/>
    <col min="9" max="9" width="15.7109375" style="31" customWidth="1"/>
    <col min="10" max="10" width="15.42578125" style="31" customWidth="1"/>
    <col min="11" max="11" width="13" style="31" customWidth="1"/>
    <col min="12" max="12" width="12.140625" style="31" customWidth="1"/>
    <col min="13" max="14" width="15.7109375" style="31" customWidth="1"/>
    <col min="15" max="15" width="12.7109375" style="3" customWidth="1"/>
    <col min="16" max="16" width="14.5703125" style="4" customWidth="1"/>
    <col min="17" max="17" width="13.7109375" style="30" customWidth="1"/>
    <col min="18" max="18" width="11.140625" style="30" customWidth="1"/>
    <col min="19" max="19" width="13.7109375" style="30" customWidth="1"/>
    <col min="20" max="20" width="12.7109375" style="4" customWidth="1"/>
    <col min="21" max="21" width="12.28515625" style="6" customWidth="1"/>
    <col min="22" max="22" width="14.28515625" style="31" customWidth="1"/>
    <col min="23" max="23" width="11.5703125" style="31" customWidth="1"/>
    <col min="24" max="24" width="18.28515625" style="31" customWidth="1"/>
    <col min="25" max="25" width="20.7109375" style="31" customWidth="1"/>
    <col min="26" max="26" width="16.5703125" style="6" customWidth="1"/>
    <col min="27" max="27" width="81.140625" style="6" hidden="1" customWidth="1"/>
    <col min="28" max="28" width="63.28515625" style="6" hidden="1" customWidth="1"/>
    <col min="29" max="29" width="20.140625" style="6" hidden="1" customWidth="1"/>
    <col min="30" max="30" width="9.140625" style="6" hidden="1" customWidth="1"/>
    <col min="31" max="31" width="9.140625" style="6" customWidth="1"/>
    <col min="32" max="16384" width="9.140625" style="6"/>
  </cols>
  <sheetData>
    <row r="2" spans="2:29">
      <c r="B2" s="1" t="s">
        <v>93</v>
      </c>
      <c r="C2" s="1"/>
      <c r="D2" s="1"/>
      <c r="E2" s="1"/>
      <c r="F2" s="1"/>
      <c r="G2" s="113" t="s">
        <v>100</v>
      </c>
      <c r="H2" s="113"/>
      <c r="I2" s="113"/>
      <c r="J2" s="113"/>
      <c r="K2" s="2"/>
      <c r="L2" s="2"/>
      <c r="M2" s="2"/>
      <c r="N2" s="2"/>
      <c r="Q2" s="5"/>
      <c r="R2" s="5"/>
      <c r="S2" s="5"/>
      <c r="V2" s="2"/>
      <c r="W2" s="2"/>
      <c r="X2" s="2"/>
      <c r="Y2" s="2"/>
    </row>
    <row r="3" spans="2:29">
      <c r="B3" s="1"/>
      <c r="C3" s="1"/>
      <c r="D3" s="1"/>
      <c r="E3" s="1"/>
      <c r="F3" s="1"/>
      <c r="G3" s="114" t="s">
        <v>92</v>
      </c>
      <c r="H3" s="114"/>
      <c r="I3" s="114"/>
      <c r="J3" s="114"/>
      <c r="K3" s="2"/>
      <c r="L3" s="2"/>
      <c r="M3" s="2"/>
      <c r="N3" s="2"/>
      <c r="Q3" s="5"/>
      <c r="R3" s="5"/>
      <c r="S3" s="5"/>
      <c r="V3" s="2"/>
      <c r="W3" s="2"/>
      <c r="X3" s="2"/>
      <c r="Y3" s="2"/>
    </row>
    <row r="4" spans="2:29">
      <c r="B4" s="1"/>
      <c r="C4" s="1"/>
      <c r="D4" s="1"/>
      <c r="E4" s="1"/>
      <c r="F4" s="1"/>
      <c r="G4" s="47"/>
      <c r="H4" s="47"/>
      <c r="I4" s="47"/>
      <c r="J4" s="47"/>
      <c r="K4" s="2"/>
      <c r="L4" s="2"/>
      <c r="M4" s="2"/>
      <c r="N4" s="2"/>
      <c r="Q4" s="5"/>
      <c r="R4" s="5"/>
      <c r="S4" s="5"/>
      <c r="V4" s="2"/>
      <c r="W4" s="2"/>
      <c r="X4" s="2"/>
      <c r="Y4" s="2"/>
    </row>
    <row r="5" spans="2:29">
      <c r="B5" s="1"/>
      <c r="C5" s="1"/>
      <c r="D5" s="1"/>
      <c r="E5" s="1"/>
      <c r="F5" s="1"/>
      <c r="G5" s="114" t="s">
        <v>103</v>
      </c>
      <c r="H5" s="114"/>
      <c r="I5" s="114"/>
      <c r="J5" s="46"/>
      <c r="K5" s="2"/>
      <c r="L5" s="2"/>
      <c r="M5" s="2"/>
      <c r="N5" s="2"/>
      <c r="Q5" s="5"/>
      <c r="R5" s="5"/>
      <c r="S5" s="5"/>
      <c r="V5" s="2"/>
      <c r="W5" s="2"/>
      <c r="X5" s="2"/>
      <c r="Y5" s="2"/>
    </row>
    <row r="6" spans="2:29">
      <c r="G6" s="114"/>
      <c r="H6" s="114"/>
      <c r="I6" s="114"/>
      <c r="J6" s="114"/>
      <c r="K6" s="9"/>
      <c r="L6" s="9"/>
      <c r="M6" s="9"/>
      <c r="N6" s="9"/>
      <c r="Q6" s="10"/>
      <c r="R6" s="10"/>
      <c r="S6" s="10"/>
      <c r="V6" s="9"/>
      <c r="W6" s="9"/>
      <c r="X6" s="9"/>
      <c r="Y6" s="9"/>
    </row>
    <row r="7" spans="2:29" ht="51.75" customHeight="1">
      <c r="B7" s="83" t="s">
        <v>0</v>
      </c>
      <c r="C7" s="83" t="s">
        <v>1</v>
      </c>
      <c r="D7" s="83" t="s">
        <v>2</v>
      </c>
      <c r="E7" s="106" t="s">
        <v>83</v>
      </c>
      <c r="F7" s="107"/>
      <c r="G7" s="107"/>
      <c r="H7" s="108"/>
      <c r="I7" s="94" t="s">
        <v>104</v>
      </c>
      <c r="J7" s="95"/>
      <c r="K7" s="95"/>
      <c r="L7" s="96"/>
      <c r="M7" s="97" t="s">
        <v>105</v>
      </c>
      <c r="N7" s="98"/>
      <c r="O7" s="98"/>
      <c r="P7" s="99"/>
      <c r="Q7" s="100" t="s">
        <v>84</v>
      </c>
      <c r="R7" s="101"/>
      <c r="S7" s="101"/>
      <c r="T7" s="102"/>
      <c r="U7" s="40" t="s">
        <v>3</v>
      </c>
      <c r="V7" s="112" t="s">
        <v>67</v>
      </c>
      <c r="W7" s="112"/>
      <c r="X7" s="86" t="s">
        <v>85</v>
      </c>
      <c r="Y7" s="86" t="s">
        <v>86</v>
      </c>
      <c r="Z7" s="86" t="s">
        <v>87</v>
      </c>
      <c r="AA7" s="81" t="s">
        <v>66</v>
      </c>
      <c r="AB7" s="81" t="s">
        <v>67</v>
      </c>
      <c r="AC7" s="81" t="s">
        <v>68</v>
      </c>
    </row>
    <row r="8" spans="2:29" ht="40.5" customHeight="1">
      <c r="B8" s="84"/>
      <c r="C8" s="84"/>
      <c r="D8" s="85"/>
      <c r="E8" s="118" t="s">
        <v>57</v>
      </c>
      <c r="F8" s="119"/>
      <c r="G8" s="119"/>
      <c r="H8" s="41"/>
      <c r="I8" s="89" t="s">
        <v>69</v>
      </c>
      <c r="J8" s="91" t="s">
        <v>88</v>
      </c>
      <c r="K8" s="92"/>
      <c r="L8" s="93"/>
      <c r="M8" s="89" t="s">
        <v>69</v>
      </c>
      <c r="N8" s="91" t="s">
        <v>88</v>
      </c>
      <c r="O8" s="92"/>
      <c r="P8" s="93"/>
      <c r="Q8" s="89" t="s">
        <v>69</v>
      </c>
      <c r="R8" s="91" t="s">
        <v>88</v>
      </c>
      <c r="S8" s="92"/>
      <c r="T8" s="93"/>
      <c r="U8" s="49" t="s">
        <v>69</v>
      </c>
      <c r="V8" s="112"/>
      <c r="W8" s="112"/>
      <c r="X8" s="87"/>
      <c r="Y8" s="87"/>
      <c r="Z8" s="87"/>
      <c r="AA8" s="82"/>
      <c r="AB8" s="82"/>
      <c r="AC8" s="82"/>
    </row>
    <row r="9" spans="2:29" ht="57" customHeight="1">
      <c r="B9" s="84"/>
      <c r="C9" s="84"/>
      <c r="D9" s="85"/>
      <c r="E9" s="42" t="s">
        <v>54</v>
      </c>
      <c r="F9" s="42" t="s">
        <v>4</v>
      </c>
      <c r="G9" s="42" t="s">
        <v>5</v>
      </c>
      <c r="H9" s="48" t="s">
        <v>89</v>
      </c>
      <c r="I9" s="90"/>
      <c r="J9" s="42" t="s">
        <v>4</v>
      </c>
      <c r="K9" s="42" t="s">
        <v>5</v>
      </c>
      <c r="L9" s="48" t="s">
        <v>89</v>
      </c>
      <c r="M9" s="90"/>
      <c r="N9" s="42" t="s">
        <v>4</v>
      </c>
      <c r="O9" s="42" t="s">
        <v>5</v>
      </c>
      <c r="P9" s="48" t="s">
        <v>89</v>
      </c>
      <c r="Q9" s="90"/>
      <c r="R9" s="42" t="s">
        <v>4</v>
      </c>
      <c r="S9" s="42" t="s">
        <v>5</v>
      </c>
      <c r="T9" s="48" t="s">
        <v>89</v>
      </c>
      <c r="U9" s="43" t="s">
        <v>58</v>
      </c>
      <c r="V9" s="44" t="s">
        <v>90</v>
      </c>
      <c r="W9" s="45" t="s">
        <v>91</v>
      </c>
      <c r="X9" s="88"/>
      <c r="Y9" s="88"/>
      <c r="Z9" s="88"/>
      <c r="AA9" s="82"/>
      <c r="AB9" s="82"/>
      <c r="AC9" s="82"/>
    </row>
    <row r="10" spans="2:29" s="14" customFormat="1" ht="21.75" customHeight="1">
      <c r="B10" s="11">
        <v>1</v>
      </c>
      <c r="C10" s="11">
        <v>2</v>
      </c>
      <c r="D10" s="11">
        <v>3</v>
      </c>
      <c r="E10" s="12">
        <v>4</v>
      </c>
      <c r="F10" s="12">
        <v>5</v>
      </c>
      <c r="G10" s="12">
        <v>6</v>
      </c>
      <c r="H10" s="12">
        <v>7</v>
      </c>
      <c r="I10" s="11">
        <v>8</v>
      </c>
      <c r="J10" s="13" t="s">
        <v>41</v>
      </c>
      <c r="K10" s="13" t="s">
        <v>59</v>
      </c>
      <c r="L10" s="13" t="s">
        <v>60</v>
      </c>
      <c r="M10" s="13" t="s">
        <v>61</v>
      </c>
      <c r="N10" s="13" t="s">
        <v>62</v>
      </c>
      <c r="O10" s="13" t="s">
        <v>42</v>
      </c>
      <c r="P10" s="13" t="s">
        <v>43</v>
      </c>
      <c r="Q10" s="13" t="s">
        <v>44</v>
      </c>
      <c r="R10" s="13" t="s">
        <v>45</v>
      </c>
      <c r="S10" s="13" t="s">
        <v>46</v>
      </c>
      <c r="T10" s="13" t="s">
        <v>47</v>
      </c>
      <c r="U10" s="13" t="s">
        <v>48</v>
      </c>
      <c r="V10" s="13" t="s">
        <v>49</v>
      </c>
      <c r="W10" s="13" t="s">
        <v>50</v>
      </c>
      <c r="X10" s="13" t="s">
        <v>51</v>
      </c>
      <c r="Y10" s="13" t="s">
        <v>52</v>
      </c>
      <c r="Z10" s="13" t="s">
        <v>53</v>
      </c>
      <c r="AA10" s="13" t="s">
        <v>63</v>
      </c>
      <c r="AB10" s="13" t="s">
        <v>64</v>
      </c>
      <c r="AC10" s="13" t="s">
        <v>65</v>
      </c>
    </row>
    <row r="11" spans="2:29" s="16" customFormat="1" ht="31.5" customHeight="1">
      <c r="B11" s="103" t="s">
        <v>33</v>
      </c>
      <c r="C11" s="104"/>
      <c r="D11" s="105"/>
      <c r="E11" s="51">
        <f>E12</f>
        <v>0</v>
      </c>
      <c r="F11" s="51">
        <f t="shared" ref="F11:T11" si="0">F12</f>
        <v>0</v>
      </c>
      <c r="G11" s="51">
        <f t="shared" si="0"/>
        <v>0</v>
      </c>
      <c r="H11" s="51">
        <f t="shared" si="0"/>
        <v>0</v>
      </c>
      <c r="I11" s="51">
        <f t="shared" si="0"/>
        <v>0</v>
      </c>
      <c r="J11" s="51">
        <f t="shared" si="0"/>
        <v>0</v>
      </c>
      <c r="K11" s="51">
        <f t="shared" si="0"/>
        <v>0</v>
      </c>
      <c r="L11" s="51">
        <f t="shared" si="0"/>
        <v>0</v>
      </c>
      <c r="M11" s="51">
        <f t="shared" si="0"/>
        <v>0</v>
      </c>
      <c r="N11" s="51">
        <f t="shared" si="0"/>
        <v>0</v>
      </c>
      <c r="O11" s="51">
        <f t="shared" si="0"/>
        <v>0</v>
      </c>
      <c r="P11" s="51">
        <f t="shared" si="0"/>
        <v>0</v>
      </c>
      <c r="Q11" s="51">
        <f t="shared" si="0"/>
        <v>0</v>
      </c>
      <c r="R11" s="51">
        <f t="shared" si="0"/>
        <v>0</v>
      </c>
      <c r="S11" s="51">
        <f t="shared" si="0"/>
        <v>0</v>
      </c>
      <c r="T11" s="51">
        <f t="shared" si="0"/>
        <v>0</v>
      </c>
      <c r="U11" s="51" t="e">
        <f>M11/E11*100</f>
        <v>#DIV/0!</v>
      </c>
      <c r="V11" s="51">
        <f>V12</f>
        <v>0</v>
      </c>
      <c r="W11" s="51">
        <f>W12</f>
        <v>0</v>
      </c>
      <c r="X11" s="51">
        <f>X12</f>
        <v>0</v>
      </c>
      <c r="Y11" s="51">
        <f>Y12</f>
        <v>0</v>
      </c>
      <c r="Z11" s="77"/>
      <c r="AA11" s="15"/>
      <c r="AB11" s="15"/>
      <c r="AC11" s="15"/>
    </row>
    <row r="12" spans="2:29" s="21" customFormat="1" ht="92.25" customHeight="1">
      <c r="B12" s="39" t="s">
        <v>34</v>
      </c>
      <c r="C12" s="17" t="s">
        <v>35</v>
      </c>
      <c r="D12" s="17" t="s">
        <v>36</v>
      </c>
      <c r="E12" s="51">
        <f>F12+G12+H12</f>
        <v>0</v>
      </c>
      <c r="F12" s="78"/>
      <c r="G12" s="78"/>
      <c r="H12" s="78"/>
      <c r="I12" s="51">
        <f>J12+K12+L12</f>
        <v>0</v>
      </c>
      <c r="J12" s="78"/>
      <c r="K12" s="78"/>
      <c r="L12" s="78"/>
      <c r="M12" s="51">
        <f>N12+O12+P12</f>
        <v>0</v>
      </c>
      <c r="N12" s="78"/>
      <c r="O12" s="78"/>
      <c r="P12" s="78"/>
      <c r="Q12" s="51">
        <f>R12+S12+T12</f>
        <v>0</v>
      </c>
      <c r="R12" s="51">
        <f>N12-J12</f>
        <v>0</v>
      </c>
      <c r="S12" s="51">
        <f>O12-K12</f>
        <v>0</v>
      </c>
      <c r="T12" s="51">
        <f>P12-L12</f>
        <v>0</v>
      </c>
      <c r="U12" s="51" t="e">
        <f t="shared" ref="U12:U33" si="1">M12/E12*100</f>
        <v>#DIV/0!</v>
      </c>
      <c r="V12" s="78"/>
      <c r="W12" s="78"/>
      <c r="X12" s="78"/>
      <c r="Y12" s="78"/>
      <c r="Z12" s="78"/>
      <c r="AA12" s="20" t="s">
        <v>72</v>
      </c>
      <c r="AB12" s="20" t="s">
        <v>73</v>
      </c>
      <c r="AC12" s="18"/>
    </row>
    <row r="13" spans="2:29" s="16" customFormat="1" ht="42.75" customHeight="1">
      <c r="B13" s="103" t="s">
        <v>27</v>
      </c>
      <c r="C13" s="104"/>
      <c r="D13" s="105"/>
      <c r="E13" s="51">
        <f>E14+E15+E16+E17</f>
        <v>5750411</v>
      </c>
      <c r="F13" s="51">
        <f t="shared" ref="F13:T13" si="2">F14+F15+F16+F17</f>
        <v>5522695</v>
      </c>
      <c r="G13" s="51">
        <f t="shared" si="2"/>
        <v>112708</v>
      </c>
      <c r="H13" s="51">
        <f t="shared" si="2"/>
        <v>115008</v>
      </c>
      <c r="I13" s="51">
        <f t="shared" si="2"/>
        <v>0</v>
      </c>
      <c r="J13" s="51">
        <f t="shared" si="2"/>
        <v>0</v>
      </c>
      <c r="K13" s="51">
        <f t="shared" si="2"/>
        <v>0</v>
      </c>
      <c r="L13" s="51">
        <f t="shared" si="2"/>
        <v>0</v>
      </c>
      <c r="M13" s="51">
        <f t="shared" si="2"/>
        <v>0</v>
      </c>
      <c r="N13" s="51">
        <f t="shared" si="2"/>
        <v>0</v>
      </c>
      <c r="O13" s="51">
        <f t="shared" si="2"/>
        <v>0</v>
      </c>
      <c r="P13" s="51">
        <f t="shared" si="2"/>
        <v>0</v>
      </c>
      <c r="Q13" s="51">
        <f t="shared" si="2"/>
        <v>0</v>
      </c>
      <c r="R13" s="51">
        <f t="shared" si="2"/>
        <v>0</v>
      </c>
      <c r="S13" s="51">
        <f t="shared" si="2"/>
        <v>0</v>
      </c>
      <c r="T13" s="51">
        <f t="shared" si="2"/>
        <v>0</v>
      </c>
      <c r="U13" s="51">
        <f t="shared" si="1"/>
        <v>0</v>
      </c>
      <c r="V13" s="51">
        <f t="shared" ref="V13:Y13" si="3">V14+V15+V16+V17</f>
        <v>2</v>
      </c>
      <c r="W13" s="51">
        <f t="shared" si="3"/>
        <v>0</v>
      </c>
      <c r="X13" s="51">
        <f t="shared" si="3"/>
        <v>0</v>
      </c>
      <c r="Y13" s="51">
        <f t="shared" si="3"/>
        <v>5750411</v>
      </c>
      <c r="Z13" s="75"/>
      <c r="AA13" s="19"/>
      <c r="AB13" s="19"/>
      <c r="AC13" s="19"/>
    </row>
    <row r="14" spans="2:29" s="21" customFormat="1" ht="105" customHeight="1">
      <c r="B14" s="109" t="s">
        <v>28</v>
      </c>
      <c r="C14" s="17" t="s">
        <v>29</v>
      </c>
      <c r="D14" s="17" t="s">
        <v>26</v>
      </c>
      <c r="E14" s="51">
        <f>F14+G14+H14</f>
        <v>1139855</v>
      </c>
      <c r="F14" s="78">
        <v>1094717</v>
      </c>
      <c r="G14" s="78">
        <v>22341</v>
      </c>
      <c r="H14" s="78">
        <v>22797</v>
      </c>
      <c r="I14" s="51">
        <f t="shared" ref="I14:I17" si="4">J14+K14+L14</f>
        <v>0</v>
      </c>
      <c r="J14" s="78"/>
      <c r="K14" s="78"/>
      <c r="L14" s="78"/>
      <c r="M14" s="51">
        <f t="shared" ref="M14:M17" si="5">N14+O14+P14</f>
        <v>0</v>
      </c>
      <c r="N14" s="78"/>
      <c r="O14" s="78"/>
      <c r="P14" s="78"/>
      <c r="Q14" s="51">
        <f t="shared" ref="Q14:Q17" si="6">R14+S14+T14</f>
        <v>0</v>
      </c>
      <c r="R14" s="51">
        <f t="shared" ref="R14:R17" si="7">N14-J14</f>
        <v>0</v>
      </c>
      <c r="S14" s="51">
        <f t="shared" ref="S14:S17" si="8">O14-K14</f>
        <v>0</v>
      </c>
      <c r="T14" s="51">
        <f t="shared" ref="T14:T17" si="9">P14-L14</f>
        <v>0</v>
      </c>
      <c r="U14" s="51">
        <f t="shared" si="1"/>
        <v>0</v>
      </c>
      <c r="V14" s="78">
        <v>1</v>
      </c>
      <c r="W14" s="78">
        <v>0</v>
      </c>
      <c r="X14" s="78">
        <v>0</v>
      </c>
      <c r="Y14" s="78">
        <v>1139855</v>
      </c>
      <c r="Z14" s="78"/>
      <c r="AA14" s="20" t="s">
        <v>74</v>
      </c>
      <c r="AB14" s="20" t="s">
        <v>75</v>
      </c>
      <c r="AC14" s="18"/>
    </row>
    <row r="15" spans="2:29" s="21" customFormat="1" ht="180" customHeight="1">
      <c r="B15" s="111"/>
      <c r="C15" s="17" t="s">
        <v>30</v>
      </c>
      <c r="D15" s="17" t="s">
        <v>14</v>
      </c>
      <c r="E15" s="51">
        <f>F15+G15+H15</f>
        <v>0</v>
      </c>
      <c r="F15" s="78"/>
      <c r="G15" s="78"/>
      <c r="H15" s="78"/>
      <c r="I15" s="51">
        <f t="shared" si="4"/>
        <v>0</v>
      </c>
      <c r="J15" s="78"/>
      <c r="K15" s="78"/>
      <c r="L15" s="78"/>
      <c r="M15" s="51">
        <f t="shared" si="5"/>
        <v>0</v>
      </c>
      <c r="N15" s="78"/>
      <c r="O15" s="78"/>
      <c r="P15" s="78"/>
      <c r="Q15" s="51">
        <f t="shared" si="6"/>
        <v>0</v>
      </c>
      <c r="R15" s="51">
        <f t="shared" si="7"/>
        <v>0</v>
      </c>
      <c r="S15" s="51">
        <f t="shared" si="8"/>
        <v>0</v>
      </c>
      <c r="T15" s="51">
        <f t="shared" si="9"/>
        <v>0</v>
      </c>
      <c r="U15" s="51" t="e">
        <f t="shared" si="1"/>
        <v>#DIV/0!</v>
      </c>
      <c r="V15" s="78"/>
      <c r="W15" s="78"/>
      <c r="X15" s="78"/>
      <c r="Y15" s="78"/>
      <c r="Z15" s="78"/>
      <c r="AA15" s="18"/>
      <c r="AB15" s="18"/>
      <c r="AC15" s="18"/>
    </row>
    <row r="16" spans="2:29" s="21" customFormat="1" ht="108" customHeight="1">
      <c r="B16" s="17" t="s">
        <v>31</v>
      </c>
      <c r="C16" s="17" t="s">
        <v>29</v>
      </c>
      <c r="D16" s="17" t="s">
        <v>26</v>
      </c>
      <c r="E16" s="51">
        <f>F16+G16+H16</f>
        <v>0</v>
      </c>
      <c r="F16" s="78"/>
      <c r="G16" s="78"/>
      <c r="H16" s="78"/>
      <c r="I16" s="51">
        <f t="shared" si="4"/>
        <v>0</v>
      </c>
      <c r="J16" s="78"/>
      <c r="K16" s="78"/>
      <c r="L16" s="78"/>
      <c r="M16" s="51">
        <f t="shared" si="5"/>
        <v>0</v>
      </c>
      <c r="N16" s="78"/>
      <c r="O16" s="78"/>
      <c r="P16" s="78"/>
      <c r="Q16" s="51">
        <f t="shared" si="6"/>
        <v>0</v>
      </c>
      <c r="R16" s="51">
        <f t="shared" si="7"/>
        <v>0</v>
      </c>
      <c r="S16" s="51">
        <f t="shared" si="8"/>
        <v>0</v>
      </c>
      <c r="T16" s="51">
        <f t="shared" si="9"/>
        <v>0</v>
      </c>
      <c r="U16" s="51" t="e">
        <f t="shared" si="1"/>
        <v>#DIV/0!</v>
      </c>
      <c r="V16" s="78"/>
      <c r="W16" s="78"/>
      <c r="X16" s="78"/>
      <c r="Y16" s="78"/>
      <c r="Z16" s="78"/>
      <c r="AA16" s="20" t="s">
        <v>76</v>
      </c>
      <c r="AB16" s="20" t="s">
        <v>77</v>
      </c>
      <c r="AC16" s="18"/>
    </row>
    <row r="17" spans="2:29" s="21" customFormat="1" ht="118.5" customHeight="1">
      <c r="B17" s="39" t="s">
        <v>32</v>
      </c>
      <c r="C17" s="17" t="s">
        <v>29</v>
      </c>
      <c r="D17" s="17" t="s">
        <v>26</v>
      </c>
      <c r="E17" s="51">
        <f>F17+G17+H17</f>
        <v>4610556</v>
      </c>
      <c r="F17" s="78">
        <v>4427978</v>
      </c>
      <c r="G17" s="78">
        <v>90367</v>
      </c>
      <c r="H17" s="78">
        <v>92211</v>
      </c>
      <c r="I17" s="51">
        <f t="shared" si="4"/>
        <v>0</v>
      </c>
      <c r="J17" s="78"/>
      <c r="K17" s="78"/>
      <c r="L17" s="78"/>
      <c r="M17" s="51">
        <f t="shared" si="5"/>
        <v>0</v>
      </c>
      <c r="N17" s="78"/>
      <c r="O17" s="78"/>
      <c r="P17" s="78"/>
      <c r="Q17" s="51">
        <f t="shared" si="6"/>
        <v>0</v>
      </c>
      <c r="R17" s="51">
        <f t="shared" si="7"/>
        <v>0</v>
      </c>
      <c r="S17" s="51">
        <f t="shared" si="8"/>
        <v>0</v>
      </c>
      <c r="T17" s="51">
        <f t="shared" si="9"/>
        <v>0</v>
      </c>
      <c r="U17" s="51">
        <f t="shared" si="1"/>
        <v>0</v>
      </c>
      <c r="V17" s="78">
        <v>1</v>
      </c>
      <c r="W17" s="78">
        <v>0</v>
      </c>
      <c r="X17" s="78">
        <v>0</v>
      </c>
      <c r="Y17" s="78">
        <v>4610556</v>
      </c>
      <c r="Z17" s="78"/>
      <c r="AA17" s="20" t="s">
        <v>78</v>
      </c>
      <c r="AB17" s="18" t="s">
        <v>79</v>
      </c>
      <c r="AC17" s="18"/>
    </row>
    <row r="18" spans="2:29" s="22" customFormat="1" ht="33.75" customHeight="1">
      <c r="B18" s="103" t="s">
        <v>6</v>
      </c>
      <c r="C18" s="104"/>
      <c r="D18" s="105"/>
      <c r="E18" s="51">
        <f>E19+E20+E21</f>
        <v>6925889</v>
      </c>
      <c r="F18" s="51">
        <f t="shared" ref="F18:T18" si="10">F19+F20+F21</f>
        <v>6651444.3499999996</v>
      </c>
      <c r="G18" s="51">
        <f t="shared" si="10"/>
        <v>147505.65</v>
      </c>
      <c r="H18" s="51">
        <f t="shared" si="10"/>
        <v>126939</v>
      </c>
      <c r="I18" s="51">
        <f t="shared" si="10"/>
        <v>173759.00000000003</v>
      </c>
      <c r="J18" s="51">
        <f t="shared" si="10"/>
        <v>166873.63</v>
      </c>
      <c r="K18" s="51">
        <f t="shared" si="10"/>
        <v>3700.67</v>
      </c>
      <c r="L18" s="51">
        <f t="shared" si="10"/>
        <v>3184.7</v>
      </c>
      <c r="M18" s="51">
        <f t="shared" si="10"/>
        <v>173759.00000000003</v>
      </c>
      <c r="N18" s="51">
        <f t="shared" si="10"/>
        <v>166873.63</v>
      </c>
      <c r="O18" s="51">
        <f t="shared" si="10"/>
        <v>3700.67</v>
      </c>
      <c r="P18" s="51">
        <f t="shared" si="10"/>
        <v>3184.7</v>
      </c>
      <c r="Q18" s="51">
        <f t="shared" si="10"/>
        <v>0</v>
      </c>
      <c r="R18" s="51">
        <f t="shared" si="10"/>
        <v>0</v>
      </c>
      <c r="S18" s="51">
        <f t="shared" si="10"/>
        <v>0</v>
      </c>
      <c r="T18" s="51">
        <f t="shared" si="10"/>
        <v>0</v>
      </c>
      <c r="U18" s="51">
        <f t="shared" si="1"/>
        <v>2.5088331620677149</v>
      </c>
      <c r="V18" s="51">
        <f t="shared" ref="V18:Y18" si="11">V19+V20+V21</f>
        <v>4</v>
      </c>
      <c r="W18" s="51">
        <f t="shared" si="11"/>
        <v>0</v>
      </c>
      <c r="X18" s="51">
        <f t="shared" si="11"/>
        <v>6708542.6299999999</v>
      </c>
      <c r="Y18" s="51">
        <f t="shared" si="11"/>
        <v>0</v>
      </c>
      <c r="Z18" s="76"/>
      <c r="AA18" s="19"/>
      <c r="AB18" s="19"/>
      <c r="AC18" s="19"/>
    </row>
    <row r="19" spans="2:29" s="21" customFormat="1" ht="125.25" customHeight="1">
      <c r="B19" s="23" t="s">
        <v>7</v>
      </c>
      <c r="C19" s="17" t="s">
        <v>8</v>
      </c>
      <c r="D19" s="17" t="s">
        <v>38</v>
      </c>
      <c r="E19" s="51">
        <f>F19+G19+H19</f>
        <v>0</v>
      </c>
      <c r="F19" s="78"/>
      <c r="G19" s="78"/>
      <c r="H19" s="78"/>
      <c r="I19" s="51">
        <f t="shared" ref="I19:I21" si="12">J19+K19+L19</f>
        <v>0</v>
      </c>
      <c r="J19" s="78"/>
      <c r="K19" s="78"/>
      <c r="L19" s="78"/>
      <c r="M19" s="51">
        <f t="shared" ref="M19:M21" si="13">N19+O19+P19</f>
        <v>0</v>
      </c>
      <c r="N19" s="78"/>
      <c r="O19" s="78"/>
      <c r="P19" s="78"/>
      <c r="Q19" s="51">
        <f t="shared" ref="Q19:Q21" si="14">R19+S19+T19</f>
        <v>0</v>
      </c>
      <c r="R19" s="51">
        <f t="shared" ref="R19:R21" si="15">N19-J19</f>
        <v>0</v>
      </c>
      <c r="S19" s="51">
        <f t="shared" ref="S19:S21" si="16">O19-K19</f>
        <v>0</v>
      </c>
      <c r="T19" s="51">
        <f t="shared" ref="T19:T21" si="17">P19-L19</f>
        <v>0</v>
      </c>
      <c r="U19" s="51" t="e">
        <f t="shared" si="1"/>
        <v>#DIV/0!</v>
      </c>
      <c r="V19" s="78"/>
      <c r="W19" s="78"/>
      <c r="X19" s="78"/>
      <c r="Y19" s="78"/>
      <c r="Z19" s="78"/>
      <c r="AA19" s="18"/>
      <c r="AB19" s="18"/>
      <c r="AC19" s="18"/>
    </row>
    <row r="20" spans="2:29" s="21" customFormat="1" ht="137.25" customHeight="1">
      <c r="B20" s="17" t="s">
        <v>9</v>
      </c>
      <c r="C20" s="17" t="s">
        <v>10</v>
      </c>
      <c r="D20" s="17" t="s">
        <v>11</v>
      </c>
      <c r="E20" s="51">
        <f>F20+G20+H20</f>
        <v>6925889</v>
      </c>
      <c r="F20" s="78">
        <v>6651444.3499999996</v>
      </c>
      <c r="G20" s="78">
        <v>147505.65</v>
      </c>
      <c r="H20" s="78">
        <v>126939</v>
      </c>
      <c r="I20" s="51">
        <f t="shared" si="12"/>
        <v>173759.00000000003</v>
      </c>
      <c r="J20" s="78">
        <v>166873.63</v>
      </c>
      <c r="K20" s="78">
        <v>3700.67</v>
      </c>
      <c r="L20" s="78">
        <v>3184.7</v>
      </c>
      <c r="M20" s="51">
        <f t="shared" si="13"/>
        <v>173759.00000000003</v>
      </c>
      <c r="N20" s="78">
        <v>166873.63</v>
      </c>
      <c r="O20" s="78">
        <v>3700.67</v>
      </c>
      <c r="P20" s="78">
        <v>3184.7</v>
      </c>
      <c r="Q20" s="51">
        <f t="shared" si="14"/>
        <v>0</v>
      </c>
      <c r="R20" s="51">
        <f t="shared" si="15"/>
        <v>0</v>
      </c>
      <c r="S20" s="51">
        <f t="shared" si="16"/>
        <v>0</v>
      </c>
      <c r="T20" s="51">
        <f t="shared" si="17"/>
        <v>0</v>
      </c>
      <c r="U20" s="51">
        <f t="shared" si="1"/>
        <v>2.5088331620677149</v>
      </c>
      <c r="V20" s="78">
        <v>4</v>
      </c>
      <c r="W20" s="78">
        <v>0</v>
      </c>
      <c r="X20" s="78">
        <v>6708542.6299999999</v>
      </c>
      <c r="Y20" s="78"/>
      <c r="Z20" s="78" t="s">
        <v>102</v>
      </c>
      <c r="AA20" s="18"/>
      <c r="AB20" s="18"/>
      <c r="AC20" s="18"/>
    </row>
    <row r="21" spans="2:29" s="21" customFormat="1" ht="165.75" customHeight="1">
      <c r="B21" s="17" t="s">
        <v>12</v>
      </c>
      <c r="C21" s="17" t="s">
        <v>13</v>
      </c>
      <c r="D21" s="24" t="s">
        <v>14</v>
      </c>
      <c r="E21" s="51">
        <f>F21+G21+H21</f>
        <v>0</v>
      </c>
      <c r="F21" s="78"/>
      <c r="G21" s="78"/>
      <c r="H21" s="78"/>
      <c r="I21" s="51">
        <f t="shared" si="12"/>
        <v>0</v>
      </c>
      <c r="J21" s="78"/>
      <c r="K21" s="78"/>
      <c r="L21" s="78"/>
      <c r="M21" s="51">
        <f t="shared" si="13"/>
        <v>0</v>
      </c>
      <c r="N21" s="78"/>
      <c r="O21" s="78"/>
      <c r="P21" s="78"/>
      <c r="Q21" s="51">
        <f t="shared" si="14"/>
        <v>0</v>
      </c>
      <c r="R21" s="51">
        <f t="shared" si="15"/>
        <v>0</v>
      </c>
      <c r="S21" s="51">
        <f t="shared" si="16"/>
        <v>0</v>
      </c>
      <c r="T21" s="51">
        <f t="shared" si="17"/>
        <v>0</v>
      </c>
      <c r="U21" s="51" t="e">
        <f t="shared" si="1"/>
        <v>#DIV/0!</v>
      </c>
      <c r="V21" s="78"/>
      <c r="W21" s="78"/>
      <c r="X21" s="78"/>
      <c r="Y21" s="78"/>
      <c r="Z21" s="78"/>
      <c r="AA21" s="18"/>
      <c r="AB21" s="18"/>
      <c r="AC21" s="18"/>
    </row>
    <row r="22" spans="2:29" s="16" customFormat="1" ht="35.25" customHeight="1">
      <c r="B22" s="103" t="s">
        <v>17</v>
      </c>
      <c r="C22" s="104"/>
      <c r="D22" s="105"/>
      <c r="E22" s="51">
        <f>E23+E24</f>
        <v>0</v>
      </c>
      <c r="F22" s="51">
        <f t="shared" ref="F22:T22" si="18">F23+F24</f>
        <v>0</v>
      </c>
      <c r="G22" s="51">
        <f t="shared" si="18"/>
        <v>0</v>
      </c>
      <c r="H22" s="51">
        <f t="shared" si="18"/>
        <v>0</v>
      </c>
      <c r="I22" s="51">
        <f t="shared" si="18"/>
        <v>0</v>
      </c>
      <c r="J22" s="51">
        <f t="shared" si="18"/>
        <v>0</v>
      </c>
      <c r="K22" s="51">
        <f t="shared" si="18"/>
        <v>0</v>
      </c>
      <c r="L22" s="51">
        <f t="shared" si="18"/>
        <v>0</v>
      </c>
      <c r="M22" s="51">
        <f t="shared" si="18"/>
        <v>0</v>
      </c>
      <c r="N22" s="51">
        <f t="shared" si="18"/>
        <v>0</v>
      </c>
      <c r="O22" s="51">
        <f t="shared" si="18"/>
        <v>0</v>
      </c>
      <c r="P22" s="51">
        <f t="shared" si="18"/>
        <v>0</v>
      </c>
      <c r="Q22" s="51">
        <f t="shared" si="18"/>
        <v>0</v>
      </c>
      <c r="R22" s="51">
        <f t="shared" si="18"/>
        <v>0</v>
      </c>
      <c r="S22" s="51">
        <f t="shared" si="18"/>
        <v>0</v>
      </c>
      <c r="T22" s="51">
        <f t="shared" si="18"/>
        <v>0</v>
      </c>
      <c r="U22" s="51" t="e">
        <f t="shared" si="1"/>
        <v>#DIV/0!</v>
      </c>
      <c r="V22" s="51">
        <f t="shared" ref="V22:Y22" si="19">V23+V24</f>
        <v>0</v>
      </c>
      <c r="W22" s="51">
        <f t="shared" si="19"/>
        <v>0</v>
      </c>
      <c r="X22" s="51">
        <f t="shared" si="19"/>
        <v>0</v>
      </c>
      <c r="Y22" s="51">
        <f t="shared" si="19"/>
        <v>0</v>
      </c>
      <c r="Z22" s="76"/>
      <c r="AA22" s="19"/>
      <c r="AB22" s="19"/>
      <c r="AC22" s="19"/>
    </row>
    <row r="23" spans="2:29" s="21" customFormat="1" ht="144.75" customHeight="1">
      <c r="B23" s="17" t="s">
        <v>18</v>
      </c>
      <c r="C23" s="17" t="s">
        <v>19</v>
      </c>
      <c r="D23" s="17" t="s">
        <v>11</v>
      </c>
      <c r="E23" s="51">
        <f>F23+G23+H23</f>
        <v>0</v>
      </c>
      <c r="F23" s="78"/>
      <c r="G23" s="78"/>
      <c r="H23" s="78"/>
      <c r="I23" s="51">
        <f t="shared" ref="I23:I24" si="20">J23+K23+L23</f>
        <v>0</v>
      </c>
      <c r="J23" s="78"/>
      <c r="K23" s="78"/>
      <c r="L23" s="78"/>
      <c r="M23" s="51">
        <f t="shared" ref="M23:M24" si="21">N23+O23+P23</f>
        <v>0</v>
      </c>
      <c r="N23" s="78"/>
      <c r="O23" s="78"/>
      <c r="P23" s="78"/>
      <c r="Q23" s="51">
        <f t="shared" ref="Q23:Q24" si="22">R23+S23+T23</f>
        <v>0</v>
      </c>
      <c r="R23" s="51">
        <f t="shared" ref="R23:R24" si="23">N23-J23</f>
        <v>0</v>
      </c>
      <c r="S23" s="51">
        <f t="shared" ref="S23:S24" si="24">O23-K23</f>
        <v>0</v>
      </c>
      <c r="T23" s="51">
        <f t="shared" ref="T23:T24" si="25">P23-L23</f>
        <v>0</v>
      </c>
      <c r="U23" s="51" t="e">
        <f t="shared" si="1"/>
        <v>#DIV/0!</v>
      </c>
      <c r="V23" s="78"/>
      <c r="W23" s="78"/>
      <c r="X23" s="78"/>
      <c r="Y23" s="78"/>
      <c r="Z23" s="78"/>
      <c r="AA23" s="18"/>
      <c r="AB23" s="18"/>
      <c r="AC23" s="18"/>
    </row>
    <row r="24" spans="2:29" s="21" customFormat="1" ht="129.75" customHeight="1">
      <c r="B24" s="17" t="s">
        <v>56</v>
      </c>
      <c r="C24" s="17" t="s">
        <v>8</v>
      </c>
      <c r="D24" s="25" t="s">
        <v>11</v>
      </c>
      <c r="E24" s="51">
        <f>F24+G24+H24</f>
        <v>0</v>
      </c>
      <c r="F24" s="78"/>
      <c r="G24" s="78"/>
      <c r="H24" s="78"/>
      <c r="I24" s="51">
        <f t="shared" si="20"/>
        <v>0</v>
      </c>
      <c r="J24" s="78"/>
      <c r="K24" s="78"/>
      <c r="L24" s="78"/>
      <c r="M24" s="51">
        <f t="shared" si="21"/>
        <v>0</v>
      </c>
      <c r="N24" s="78"/>
      <c r="O24" s="78"/>
      <c r="P24" s="78"/>
      <c r="Q24" s="51">
        <f t="shared" si="22"/>
        <v>0</v>
      </c>
      <c r="R24" s="51">
        <f t="shared" si="23"/>
        <v>0</v>
      </c>
      <c r="S24" s="51">
        <f t="shared" si="24"/>
        <v>0</v>
      </c>
      <c r="T24" s="51">
        <f t="shared" si="25"/>
        <v>0</v>
      </c>
      <c r="U24" s="51" t="e">
        <f t="shared" si="1"/>
        <v>#DIV/0!</v>
      </c>
      <c r="V24" s="78"/>
      <c r="W24" s="78"/>
      <c r="X24" s="78"/>
      <c r="Y24" s="78"/>
      <c r="Z24" s="78"/>
      <c r="AA24" s="20" t="s">
        <v>70</v>
      </c>
      <c r="AB24" s="18"/>
      <c r="AC24" s="18"/>
    </row>
    <row r="25" spans="2:29" s="16" customFormat="1" ht="65.25" customHeight="1">
      <c r="B25" s="103" t="s">
        <v>20</v>
      </c>
      <c r="C25" s="104"/>
      <c r="D25" s="105"/>
      <c r="E25" s="51">
        <f>E26</f>
        <v>0</v>
      </c>
      <c r="F25" s="51">
        <f t="shared" ref="F25:T25" si="26">F26</f>
        <v>0</v>
      </c>
      <c r="G25" s="51">
        <f t="shared" si="26"/>
        <v>0</v>
      </c>
      <c r="H25" s="51">
        <f t="shared" si="26"/>
        <v>0</v>
      </c>
      <c r="I25" s="51">
        <f t="shared" si="26"/>
        <v>0</v>
      </c>
      <c r="J25" s="51">
        <f t="shared" si="26"/>
        <v>0</v>
      </c>
      <c r="K25" s="51">
        <f t="shared" si="26"/>
        <v>0</v>
      </c>
      <c r="L25" s="51">
        <f t="shared" si="26"/>
        <v>0</v>
      </c>
      <c r="M25" s="51">
        <f t="shared" si="26"/>
        <v>0</v>
      </c>
      <c r="N25" s="51">
        <f t="shared" si="26"/>
        <v>0</v>
      </c>
      <c r="O25" s="51">
        <f t="shared" si="26"/>
        <v>0</v>
      </c>
      <c r="P25" s="51">
        <f t="shared" si="26"/>
        <v>0</v>
      </c>
      <c r="Q25" s="51">
        <f t="shared" si="26"/>
        <v>0</v>
      </c>
      <c r="R25" s="51">
        <f t="shared" si="26"/>
        <v>0</v>
      </c>
      <c r="S25" s="51">
        <f t="shared" si="26"/>
        <v>0</v>
      </c>
      <c r="T25" s="51">
        <f t="shared" si="26"/>
        <v>0</v>
      </c>
      <c r="U25" s="51" t="e">
        <f t="shared" si="1"/>
        <v>#DIV/0!</v>
      </c>
      <c r="V25" s="51">
        <f t="shared" ref="V25:Y25" si="27">V26</f>
        <v>0</v>
      </c>
      <c r="W25" s="51">
        <f t="shared" si="27"/>
        <v>0</v>
      </c>
      <c r="X25" s="51">
        <f t="shared" si="27"/>
        <v>0</v>
      </c>
      <c r="Y25" s="51">
        <f t="shared" si="27"/>
        <v>0</v>
      </c>
      <c r="Z25" s="76"/>
      <c r="AA25" s="19"/>
      <c r="AB25" s="19"/>
      <c r="AC25" s="19"/>
    </row>
    <row r="26" spans="2:29" s="21" customFormat="1" ht="124.5" customHeight="1">
      <c r="B26" s="17" t="s">
        <v>22</v>
      </c>
      <c r="C26" s="17" t="s">
        <v>21</v>
      </c>
      <c r="D26" s="17" t="s">
        <v>40</v>
      </c>
      <c r="E26" s="51">
        <f>F26+G26+H26</f>
        <v>0</v>
      </c>
      <c r="F26" s="78"/>
      <c r="G26" s="78"/>
      <c r="H26" s="78"/>
      <c r="I26" s="51">
        <f>J26+K26+L26</f>
        <v>0</v>
      </c>
      <c r="J26" s="78"/>
      <c r="K26" s="78"/>
      <c r="L26" s="78"/>
      <c r="M26" s="51">
        <f>N26+O26+P26</f>
        <v>0</v>
      </c>
      <c r="N26" s="78"/>
      <c r="O26" s="78"/>
      <c r="P26" s="78"/>
      <c r="Q26" s="51">
        <f>R26+S26+T26</f>
        <v>0</v>
      </c>
      <c r="R26" s="51">
        <f>N26-J26</f>
        <v>0</v>
      </c>
      <c r="S26" s="51">
        <f>O26-K26</f>
        <v>0</v>
      </c>
      <c r="T26" s="51">
        <f>P26-L26</f>
        <v>0</v>
      </c>
      <c r="U26" s="51" t="e">
        <f t="shared" si="1"/>
        <v>#DIV/0!</v>
      </c>
      <c r="V26" s="78"/>
      <c r="W26" s="78"/>
      <c r="X26" s="78"/>
      <c r="Y26" s="78"/>
      <c r="Z26" s="78"/>
      <c r="AA26" s="18"/>
      <c r="AB26" s="18"/>
      <c r="AC26" s="18"/>
    </row>
    <row r="27" spans="2:29" s="16" customFormat="1" ht="31.5" customHeight="1">
      <c r="B27" s="103" t="s">
        <v>23</v>
      </c>
      <c r="C27" s="104"/>
      <c r="D27" s="105"/>
      <c r="E27" s="51">
        <f>E28+E29+E30</f>
        <v>34183706</v>
      </c>
      <c r="F27" s="51">
        <f t="shared" ref="F27:T27" si="28">F28+F29+F30</f>
        <v>31825301</v>
      </c>
      <c r="G27" s="51">
        <f t="shared" si="28"/>
        <v>649220</v>
      </c>
      <c r="H27" s="51">
        <f t="shared" si="28"/>
        <v>1709185</v>
      </c>
      <c r="I27" s="51">
        <f t="shared" si="28"/>
        <v>0</v>
      </c>
      <c r="J27" s="51">
        <f t="shared" si="28"/>
        <v>0</v>
      </c>
      <c r="K27" s="51">
        <f t="shared" si="28"/>
        <v>0</v>
      </c>
      <c r="L27" s="51">
        <f t="shared" si="28"/>
        <v>0</v>
      </c>
      <c r="M27" s="51">
        <f t="shared" si="28"/>
        <v>0</v>
      </c>
      <c r="N27" s="51">
        <f t="shared" si="28"/>
        <v>0</v>
      </c>
      <c r="O27" s="51">
        <f t="shared" si="28"/>
        <v>0</v>
      </c>
      <c r="P27" s="51">
        <f t="shared" si="28"/>
        <v>0</v>
      </c>
      <c r="Q27" s="51">
        <f t="shared" si="28"/>
        <v>0</v>
      </c>
      <c r="R27" s="51">
        <f t="shared" si="28"/>
        <v>0</v>
      </c>
      <c r="S27" s="51">
        <f t="shared" si="28"/>
        <v>0</v>
      </c>
      <c r="T27" s="51">
        <f t="shared" si="28"/>
        <v>0</v>
      </c>
      <c r="U27" s="51">
        <f t="shared" si="1"/>
        <v>0</v>
      </c>
      <c r="V27" s="51">
        <f t="shared" ref="V27:Y27" si="29">V28+V29+V30</f>
        <v>1</v>
      </c>
      <c r="W27" s="51">
        <f t="shared" si="29"/>
        <v>0</v>
      </c>
      <c r="X27" s="51">
        <f t="shared" si="29"/>
        <v>0</v>
      </c>
      <c r="Y27" s="51">
        <f t="shared" si="29"/>
        <v>34183706</v>
      </c>
      <c r="Z27" s="76"/>
      <c r="AA27" s="19"/>
      <c r="AB27" s="19"/>
      <c r="AC27" s="19"/>
    </row>
    <row r="28" spans="2:29" s="21" customFormat="1" ht="89.25" customHeight="1">
      <c r="B28" s="109" t="s">
        <v>24</v>
      </c>
      <c r="C28" s="109" t="s">
        <v>25</v>
      </c>
      <c r="D28" s="26" t="s">
        <v>26</v>
      </c>
      <c r="E28" s="51">
        <f>F28+G28+H28</f>
        <v>0</v>
      </c>
      <c r="F28" s="78"/>
      <c r="G28" s="78"/>
      <c r="H28" s="78"/>
      <c r="I28" s="51">
        <f t="shared" ref="I28:I30" si="30">J28+K28+L28</f>
        <v>0</v>
      </c>
      <c r="J28" s="78"/>
      <c r="K28" s="78"/>
      <c r="L28" s="78"/>
      <c r="M28" s="51">
        <f t="shared" ref="M28:M30" si="31">N28+O28+P28</f>
        <v>0</v>
      </c>
      <c r="N28" s="78"/>
      <c r="O28" s="78"/>
      <c r="P28" s="78"/>
      <c r="Q28" s="51">
        <f t="shared" ref="Q28:Q30" si="32">R28+S28+T28</f>
        <v>0</v>
      </c>
      <c r="R28" s="51">
        <f t="shared" ref="R28:R30" si="33">N28-J28</f>
        <v>0</v>
      </c>
      <c r="S28" s="51">
        <f t="shared" ref="S28:S30" si="34">O28-K28</f>
        <v>0</v>
      </c>
      <c r="T28" s="51">
        <f t="shared" ref="T28:T30" si="35">P28-L28</f>
        <v>0</v>
      </c>
      <c r="U28" s="51" t="e">
        <f t="shared" si="1"/>
        <v>#DIV/0!</v>
      </c>
      <c r="V28" s="78"/>
      <c r="W28" s="78"/>
      <c r="X28" s="78"/>
      <c r="Y28" s="78"/>
      <c r="Z28" s="78"/>
      <c r="AA28" s="27" t="s">
        <v>80</v>
      </c>
      <c r="AB28" s="18" t="s">
        <v>81</v>
      </c>
      <c r="AC28" s="18"/>
    </row>
    <row r="29" spans="2:29" s="21" customFormat="1" ht="66.75" customHeight="1">
      <c r="B29" s="110"/>
      <c r="C29" s="111"/>
      <c r="D29" s="26" t="s">
        <v>14</v>
      </c>
      <c r="E29" s="51">
        <f>F29+G29+H29</f>
        <v>34183706</v>
      </c>
      <c r="F29" s="78">
        <v>31825301</v>
      </c>
      <c r="G29" s="78">
        <v>649220</v>
      </c>
      <c r="H29" s="78">
        <v>1709185</v>
      </c>
      <c r="I29" s="51">
        <f t="shared" si="30"/>
        <v>0</v>
      </c>
      <c r="J29" s="78"/>
      <c r="K29" s="78"/>
      <c r="L29" s="78"/>
      <c r="M29" s="51">
        <f t="shared" si="31"/>
        <v>0</v>
      </c>
      <c r="N29" s="78"/>
      <c r="O29" s="78"/>
      <c r="P29" s="78"/>
      <c r="Q29" s="51">
        <f t="shared" si="32"/>
        <v>0</v>
      </c>
      <c r="R29" s="51">
        <f t="shared" si="33"/>
        <v>0</v>
      </c>
      <c r="S29" s="51">
        <f t="shared" si="34"/>
        <v>0</v>
      </c>
      <c r="T29" s="51">
        <f t="shared" si="35"/>
        <v>0</v>
      </c>
      <c r="U29" s="51">
        <f t="shared" si="1"/>
        <v>0</v>
      </c>
      <c r="V29" s="78">
        <v>1</v>
      </c>
      <c r="W29" s="78">
        <v>0</v>
      </c>
      <c r="X29" s="78">
        <v>0</v>
      </c>
      <c r="Y29" s="78">
        <v>34183706</v>
      </c>
      <c r="Z29" s="78"/>
      <c r="AA29" s="18"/>
      <c r="AB29" s="18"/>
      <c r="AC29" s="18"/>
    </row>
    <row r="30" spans="2:29" s="21" customFormat="1" ht="102" customHeight="1">
      <c r="B30" s="39" t="s">
        <v>82</v>
      </c>
      <c r="C30" s="25" t="s">
        <v>55</v>
      </c>
      <c r="D30" s="25" t="s">
        <v>14</v>
      </c>
      <c r="E30" s="51">
        <f>F30+G30+H30</f>
        <v>0</v>
      </c>
      <c r="F30" s="78"/>
      <c r="G30" s="78"/>
      <c r="H30" s="78"/>
      <c r="I30" s="51">
        <f t="shared" si="30"/>
        <v>0</v>
      </c>
      <c r="J30" s="78"/>
      <c r="K30" s="78"/>
      <c r="L30" s="78"/>
      <c r="M30" s="51">
        <f t="shared" si="31"/>
        <v>0</v>
      </c>
      <c r="N30" s="78"/>
      <c r="O30" s="78"/>
      <c r="P30" s="78"/>
      <c r="Q30" s="51">
        <f t="shared" si="32"/>
        <v>0</v>
      </c>
      <c r="R30" s="51">
        <f t="shared" si="33"/>
        <v>0</v>
      </c>
      <c r="S30" s="51">
        <f t="shared" si="34"/>
        <v>0</v>
      </c>
      <c r="T30" s="51">
        <f t="shared" si="35"/>
        <v>0</v>
      </c>
      <c r="U30" s="51" t="e">
        <f t="shared" si="1"/>
        <v>#DIV/0!</v>
      </c>
      <c r="V30" s="78"/>
      <c r="W30" s="78"/>
      <c r="X30" s="78"/>
      <c r="Y30" s="78"/>
      <c r="Z30" s="78"/>
      <c r="AA30" s="18"/>
      <c r="AB30" s="18"/>
      <c r="AC30" s="18"/>
    </row>
    <row r="31" spans="2:29" s="16" customFormat="1" ht="58.5" customHeight="1">
      <c r="B31" s="103" t="s">
        <v>39</v>
      </c>
      <c r="C31" s="104"/>
      <c r="D31" s="105"/>
      <c r="E31" s="51">
        <f>E32+E33</f>
        <v>31527043</v>
      </c>
      <c r="F31" s="51">
        <f t="shared" ref="F31:T31" si="36">F32+F33</f>
        <v>0</v>
      </c>
      <c r="G31" s="51">
        <f t="shared" si="36"/>
        <v>30555719</v>
      </c>
      <c r="H31" s="51">
        <f t="shared" si="36"/>
        <v>971324</v>
      </c>
      <c r="I31" s="51">
        <f t="shared" si="36"/>
        <v>0</v>
      </c>
      <c r="J31" s="51">
        <f t="shared" si="36"/>
        <v>0</v>
      </c>
      <c r="K31" s="51">
        <f t="shared" si="36"/>
        <v>0</v>
      </c>
      <c r="L31" s="51">
        <f t="shared" si="36"/>
        <v>0</v>
      </c>
      <c r="M31" s="51">
        <f t="shared" si="36"/>
        <v>0</v>
      </c>
      <c r="N31" s="51">
        <f t="shared" si="36"/>
        <v>0</v>
      </c>
      <c r="O31" s="51">
        <f t="shared" si="36"/>
        <v>0</v>
      </c>
      <c r="P31" s="51">
        <f t="shared" si="36"/>
        <v>0</v>
      </c>
      <c r="Q31" s="51">
        <f t="shared" si="36"/>
        <v>0</v>
      </c>
      <c r="R31" s="51">
        <f t="shared" si="36"/>
        <v>0</v>
      </c>
      <c r="S31" s="51">
        <f t="shared" si="36"/>
        <v>0</v>
      </c>
      <c r="T31" s="51">
        <f t="shared" si="36"/>
        <v>0</v>
      </c>
      <c r="U31" s="51">
        <f t="shared" si="1"/>
        <v>0</v>
      </c>
      <c r="V31" s="51">
        <f t="shared" ref="V31:Y31" si="37">V32+V33</f>
        <v>1</v>
      </c>
      <c r="W31" s="51">
        <f t="shared" si="37"/>
        <v>0</v>
      </c>
      <c r="X31" s="51">
        <f t="shared" si="37"/>
        <v>14415422.689999999</v>
      </c>
      <c r="Y31" s="51">
        <f t="shared" si="37"/>
        <v>17039181</v>
      </c>
      <c r="Z31" s="76"/>
      <c r="AA31" s="19"/>
      <c r="AB31" s="19"/>
      <c r="AC31" s="19"/>
    </row>
    <row r="32" spans="2:29" s="21" customFormat="1" ht="150.75" customHeight="1">
      <c r="B32" s="25" t="s">
        <v>15</v>
      </c>
      <c r="C32" s="25" t="s">
        <v>16</v>
      </c>
      <c r="D32" s="25" t="s">
        <v>38</v>
      </c>
      <c r="E32" s="51">
        <f>F32+G32+H32</f>
        <v>31527043</v>
      </c>
      <c r="F32" s="78"/>
      <c r="G32" s="78">
        <v>30555719</v>
      </c>
      <c r="H32" s="78">
        <v>971324</v>
      </c>
      <c r="I32" s="51">
        <f t="shared" ref="I32:I33" si="38">J32+K32+L32</f>
        <v>0</v>
      </c>
      <c r="J32" s="78"/>
      <c r="K32" s="78"/>
      <c r="L32" s="78"/>
      <c r="M32" s="51">
        <f t="shared" ref="M32:M33" si="39">N32+O32+P32</f>
        <v>0</v>
      </c>
      <c r="N32" s="78"/>
      <c r="O32" s="78"/>
      <c r="P32" s="78"/>
      <c r="Q32" s="51">
        <f t="shared" ref="Q32:Q33" si="40">R32+S32+T32</f>
        <v>0</v>
      </c>
      <c r="R32" s="51">
        <f t="shared" ref="R32:R33" si="41">N32-J32</f>
        <v>0</v>
      </c>
      <c r="S32" s="51">
        <f t="shared" ref="S32:S33" si="42">O32-K32</f>
        <v>0</v>
      </c>
      <c r="T32" s="51">
        <f t="shared" ref="T32:T33" si="43">P32-L32</f>
        <v>0</v>
      </c>
      <c r="U32" s="51">
        <f t="shared" si="1"/>
        <v>0</v>
      </c>
      <c r="V32" s="78">
        <v>1</v>
      </c>
      <c r="W32" s="78">
        <v>0</v>
      </c>
      <c r="X32" s="78">
        <v>14415422.689999999</v>
      </c>
      <c r="Y32" s="78">
        <v>17039181</v>
      </c>
      <c r="Z32" s="78" t="s">
        <v>101</v>
      </c>
      <c r="AA32" s="18"/>
      <c r="AB32" s="18"/>
      <c r="AC32" s="18"/>
    </row>
    <row r="33" spans="2:31" s="21" customFormat="1" ht="127.5" customHeight="1">
      <c r="B33" s="25" t="s">
        <v>71</v>
      </c>
      <c r="C33" s="25" t="s">
        <v>16</v>
      </c>
      <c r="D33" s="25" t="s">
        <v>38</v>
      </c>
      <c r="E33" s="51">
        <f>F33+G33+H33</f>
        <v>0</v>
      </c>
      <c r="F33" s="78"/>
      <c r="G33" s="78"/>
      <c r="H33" s="78"/>
      <c r="I33" s="51">
        <f t="shared" si="38"/>
        <v>0</v>
      </c>
      <c r="J33" s="78"/>
      <c r="K33" s="78"/>
      <c r="L33" s="78"/>
      <c r="M33" s="51">
        <f t="shared" si="39"/>
        <v>0</v>
      </c>
      <c r="N33" s="78"/>
      <c r="O33" s="78"/>
      <c r="P33" s="78"/>
      <c r="Q33" s="51">
        <f t="shared" si="40"/>
        <v>0</v>
      </c>
      <c r="R33" s="51">
        <f t="shared" si="41"/>
        <v>0</v>
      </c>
      <c r="S33" s="51">
        <f t="shared" si="42"/>
        <v>0</v>
      </c>
      <c r="T33" s="51">
        <f t="shared" si="43"/>
        <v>0</v>
      </c>
      <c r="U33" s="51" t="e">
        <f t="shared" si="1"/>
        <v>#DIV/0!</v>
      </c>
      <c r="V33" s="78"/>
      <c r="W33" s="78"/>
      <c r="X33" s="78"/>
      <c r="Y33" s="78"/>
      <c r="Z33" s="78"/>
      <c r="AA33" s="18"/>
      <c r="AB33" s="18"/>
      <c r="AC33" s="18"/>
    </row>
    <row r="34" spans="2:31" s="28" customFormat="1" ht="39" customHeight="1">
      <c r="B34" s="115" t="s">
        <v>37</v>
      </c>
      <c r="C34" s="116"/>
      <c r="D34" s="117"/>
      <c r="E34" s="52">
        <f>E11+E13+E18+E22+E25+E27+E31</f>
        <v>78387049</v>
      </c>
      <c r="F34" s="52">
        <f t="shared" ref="F34:T34" si="44">F11+F13+F18+F22+F25+F27+F31</f>
        <v>43999440.350000001</v>
      </c>
      <c r="G34" s="52">
        <f t="shared" si="44"/>
        <v>31465152.649999999</v>
      </c>
      <c r="H34" s="52">
        <f t="shared" si="44"/>
        <v>2922456</v>
      </c>
      <c r="I34" s="52">
        <f t="shared" si="44"/>
        <v>173759.00000000003</v>
      </c>
      <c r="J34" s="52">
        <f t="shared" si="44"/>
        <v>166873.63</v>
      </c>
      <c r="K34" s="52">
        <f t="shared" si="44"/>
        <v>3700.67</v>
      </c>
      <c r="L34" s="52">
        <f t="shared" si="44"/>
        <v>3184.7</v>
      </c>
      <c r="M34" s="52">
        <f t="shared" si="44"/>
        <v>173759.00000000003</v>
      </c>
      <c r="N34" s="52">
        <f t="shared" si="44"/>
        <v>166873.63</v>
      </c>
      <c r="O34" s="52">
        <f t="shared" si="44"/>
        <v>3700.67</v>
      </c>
      <c r="P34" s="52">
        <f t="shared" si="44"/>
        <v>3184.7</v>
      </c>
      <c r="Q34" s="52">
        <f t="shared" si="44"/>
        <v>0</v>
      </c>
      <c r="R34" s="52">
        <f t="shared" si="44"/>
        <v>0</v>
      </c>
      <c r="S34" s="52">
        <f t="shared" si="44"/>
        <v>0</v>
      </c>
      <c r="T34" s="52">
        <f t="shared" si="44"/>
        <v>0</v>
      </c>
      <c r="U34" s="51">
        <f>M34/E34*100</f>
        <v>0.22166799518119379</v>
      </c>
      <c r="V34" s="52">
        <f t="shared" ref="V34:Y34" si="45">V11+V13+V18+V22+V25+V27+V31</f>
        <v>8</v>
      </c>
      <c r="W34" s="52">
        <f t="shared" si="45"/>
        <v>0</v>
      </c>
      <c r="X34" s="52">
        <f t="shared" si="45"/>
        <v>21123965.32</v>
      </c>
      <c r="Y34" s="52">
        <f t="shared" si="45"/>
        <v>56973298</v>
      </c>
      <c r="Z34" s="76"/>
      <c r="AA34" s="19"/>
      <c r="AB34" s="19"/>
      <c r="AC34" s="19"/>
      <c r="AD34" s="50"/>
      <c r="AE34" s="50"/>
    </row>
    <row r="35" spans="2:31" s="21" customFormat="1">
      <c r="C35" s="29"/>
      <c r="D35" s="29"/>
      <c r="E35" s="53"/>
      <c r="F35" s="53"/>
      <c r="G35" s="54"/>
      <c r="H35" s="55"/>
      <c r="I35" s="56"/>
      <c r="J35" s="56"/>
      <c r="K35" s="56"/>
      <c r="L35" s="56"/>
      <c r="M35" s="56"/>
      <c r="N35" s="56"/>
      <c r="O35" s="57"/>
      <c r="P35" s="58"/>
      <c r="Q35" s="59"/>
      <c r="R35" s="56"/>
      <c r="S35" s="56"/>
      <c r="T35" s="58"/>
      <c r="U35" s="55"/>
      <c r="V35" s="55"/>
      <c r="W35" s="55"/>
      <c r="X35" s="55"/>
      <c r="Y35" s="55"/>
      <c r="Z35" s="60"/>
    </row>
    <row r="36" spans="2:31" s="21" customFormat="1" ht="41.25" customHeight="1">
      <c r="B36" s="79" t="s">
        <v>94</v>
      </c>
      <c r="C36" s="80"/>
      <c r="D36" s="29"/>
      <c r="E36" s="61"/>
      <c r="F36" s="62"/>
      <c r="G36" s="63"/>
      <c r="H36" s="61"/>
      <c r="I36" s="64"/>
      <c r="J36" s="64"/>
      <c r="K36" s="64"/>
      <c r="L36" s="64"/>
      <c r="M36" s="64"/>
      <c r="N36" s="64"/>
      <c r="O36" s="57"/>
      <c r="P36" s="58"/>
      <c r="Q36" s="58"/>
      <c r="R36" s="58"/>
      <c r="S36" s="58"/>
      <c r="T36" s="58"/>
      <c r="U36" s="60"/>
      <c r="V36" s="64"/>
      <c r="W36" s="65"/>
      <c r="X36" s="64"/>
      <c r="Y36" s="64"/>
      <c r="Z36" s="60"/>
    </row>
    <row r="37" spans="2:31" s="21" customFormat="1" ht="19.5" customHeight="1">
      <c r="B37" s="21" t="s">
        <v>95</v>
      </c>
      <c r="C37" s="29"/>
      <c r="D37" s="35"/>
      <c r="E37" s="66"/>
      <c r="F37" s="66"/>
      <c r="G37" s="67"/>
      <c r="H37" s="60"/>
      <c r="I37" s="68"/>
      <c r="J37" s="68"/>
      <c r="K37" s="68"/>
      <c r="L37" s="68"/>
      <c r="M37" s="68"/>
      <c r="N37" s="68"/>
      <c r="O37" s="57"/>
      <c r="P37" s="58"/>
      <c r="Q37" s="69"/>
      <c r="R37" s="70"/>
      <c r="S37" s="70"/>
      <c r="T37" s="58"/>
      <c r="U37" s="60"/>
      <c r="V37" s="64"/>
      <c r="W37" s="65"/>
      <c r="X37" s="64"/>
      <c r="Y37" s="64"/>
      <c r="Z37" s="60"/>
    </row>
    <row r="38" spans="2:31" s="21" customFormat="1">
      <c r="B38" s="21" t="s">
        <v>96</v>
      </c>
      <c r="C38" s="29"/>
      <c r="D38" s="35"/>
      <c r="E38" s="71"/>
      <c r="F38" s="66"/>
      <c r="G38" s="67"/>
      <c r="H38" s="60"/>
      <c r="I38" s="72"/>
      <c r="J38" s="72"/>
      <c r="K38" s="72"/>
      <c r="L38" s="72"/>
      <c r="M38" s="72"/>
      <c r="N38" s="72"/>
      <c r="O38" s="57"/>
      <c r="P38" s="58"/>
      <c r="Q38" s="69"/>
      <c r="R38" s="70"/>
      <c r="S38" s="70"/>
      <c r="T38" s="58"/>
      <c r="U38" s="60"/>
      <c r="V38" s="64"/>
      <c r="W38" s="65"/>
      <c r="X38" s="64"/>
      <c r="Y38" s="64"/>
      <c r="Z38" s="60"/>
    </row>
    <row r="39" spans="2:31" s="21" customFormat="1" ht="19.5" customHeight="1">
      <c r="B39" s="21" t="s">
        <v>97</v>
      </c>
      <c r="C39" s="29"/>
      <c r="D39" s="35"/>
      <c r="E39" s="73"/>
      <c r="F39" s="62"/>
      <c r="G39" s="74"/>
      <c r="H39" s="61"/>
      <c r="I39" s="64"/>
      <c r="J39" s="64"/>
      <c r="K39" s="64"/>
      <c r="L39" s="64"/>
      <c r="M39" s="64"/>
      <c r="N39" s="64"/>
      <c r="O39" s="57"/>
      <c r="P39" s="58"/>
      <c r="Q39" s="69"/>
      <c r="R39" s="70"/>
      <c r="S39" s="70"/>
      <c r="T39" s="58"/>
      <c r="U39" s="60"/>
      <c r="V39" s="64"/>
      <c r="W39" s="65"/>
      <c r="X39" s="64"/>
      <c r="Y39" s="64"/>
      <c r="Z39" s="60"/>
    </row>
    <row r="40" spans="2:31" s="21" customFormat="1" ht="18" customHeight="1">
      <c r="B40" s="21" t="s">
        <v>98</v>
      </c>
      <c r="C40" s="29"/>
      <c r="D40" s="35"/>
      <c r="E40" s="73"/>
      <c r="F40" s="73"/>
      <c r="G40" s="74"/>
      <c r="H40" s="61"/>
      <c r="I40" s="64"/>
      <c r="J40" s="64"/>
      <c r="K40" s="64"/>
      <c r="L40" s="64"/>
      <c r="M40" s="64"/>
      <c r="N40" s="64"/>
      <c r="O40" s="57"/>
      <c r="P40" s="58"/>
      <c r="Q40" s="69"/>
      <c r="R40" s="70"/>
      <c r="S40" s="70"/>
      <c r="T40" s="58"/>
      <c r="U40" s="60"/>
      <c r="V40" s="64"/>
      <c r="W40" s="65"/>
      <c r="X40" s="64"/>
      <c r="Y40" s="64"/>
      <c r="Z40" s="60"/>
    </row>
    <row r="41" spans="2:31" s="21" customFormat="1" ht="19.5" customHeight="1">
      <c r="B41" s="21" t="s">
        <v>99</v>
      </c>
      <c r="C41" s="29"/>
      <c r="D41" s="35"/>
      <c r="E41" s="73"/>
      <c r="F41" s="73"/>
      <c r="G41" s="74"/>
      <c r="H41" s="61"/>
      <c r="I41" s="64"/>
      <c r="J41" s="64"/>
      <c r="K41" s="64"/>
      <c r="L41" s="64"/>
      <c r="M41" s="64"/>
      <c r="N41" s="64"/>
      <c r="O41" s="57"/>
      <c r="P41" s="58"/>
      <c r="Q41" s="69"/>
      <c r="R41" s="70"/>
      <c r="S41" s="70"/>
      <c r="T41" s="58"/>
      <c r="U41" s="60"/>
      <c r="V41" s="64"/>
      <c r="W41" s="65"/>
      <c r="X41" s="64"/>
      <c r="Y41" s="64"/>
      <c r="Z41" s="60"/>
    </row>
    <row r="42" spans="2:31" s="21" customFormat="1" ht="21" customHeight="1">
      <c r="C42" s="29"/>
      <c r="D42" s="35"/>
      <c r="E42" s="73"/>
      <c r="F42" s="73"/>
      <c r="G42" s="74"/>
      <c r="H42" s="61"/>
      <c r="I42" s="64"/>
      <c r="J42" s="64"/>
      <c r="K42" s="64"/>
      <c r="L42" s="64"/>
      <c r="M42" s="64"/>
      <c r="N42" s="64"/>
      <c r="O42" s="57"/>
      <c r="P42" s="58"/>
      <c r="Q42" s="69"/>
      <c r="R42" s="70"/>
      <c r="S42" s="70"/>
      <c r="T42" s="58"/>
      <c r="U42" s="60"/>
      <c r="V42" s="64"/>
      <c r="W42" s="65"/>
      <c r="X42" s="64"/>
      <c r="Y42" s="64"/>
      <c r="Z42" s="60"/>
    </row>
    <row r="43" spans="2:31">
      <c r="B43" s="31"/>
      <c r="E43" s="32"/>
      <c r="F43" s="32"/>
      <c r="G43" s="32"/>
      <c r="H43" s="32"/>
      <c r="I43" s="34"/>
      <c r="J43" s="34"/>
      <c r="K43" s="34"/>
      <c r="L43" s="34"/>
      <c r="M43" s="34"/>
      <c r="N43" s="34"/>
      <c r="Q43" s="33"/>
      <c r="R43" s="33"/>
      <c r="S43" s="33"/>
      <c r="V43" s="34"/>
      <c r="W43" s="34"/>
      <c r="X43" s="34"/>
      <c r="Y43" s="34"/>
    </row>
    <row r="44" spans="2:31">
      <c r="B44" s="31"/>
      <c r="E44" s="32"/>
      <c r="F44" s="32"/>
      <c r="G44" s="32"/>
      <c r="H44" s="32"/>
      <c r="I44" s="34"/>
      <c r="J44" s="34"/>
      <c r="K44" s="34"/>
      <c r="L44" s="34"/>
      <c r="M44" s="34"/>
      <c r="N44" s="34"/>
    </row>
    <row r="45" spans="2:31">
      <c r="B45" s="31"/>
      <c r="E45" s="36"/>
      <c r="F45" s="37"/>
      <c r="G45" s="32"/>
      <c r="H45" s="32"/>
      <c r="I45" s="34"/>
      <c r="J45" s="34"/>
      <c r="K45" s="34"/>
      <c r="L45" s="34"/>
      <c r="M45" s="34"/>
      <c r="N45" s="34"/>
    </row>
    <row r="46" spans="2:31">
      <c r="B46" s="31"/>
      <c r="E46" s="32"/>
      <c r="F46" s="32"/>
      <c r="G46" s="32"/>
      <c r="H46" s="32"/>
      <c r="I46" s="34"/>
      <c r="J46" s="34"/>
      <c r="K46" s="34"/>
      <c r="L46" s="34"/>
      <c r="M46" s="34"/>
      <c r="N46" s="34"/>
      <c r="O46" s="4"/>
      <c r="P46" s="30"/>
      <c r="Q46" s="6"/>
      <c r="R46" s="6"/>
      <c r="S46" s="6"/>
      <c r="T46" s="30"/>
      <c r="V46" s="34"/>
      <c r="W46" s="34"/>
      <c r="X46" s="34"/>
      <c r="Y46" s="34"/>
      <c r="Z46" s="31"/>
      <c r="AA46" s="31"/>
      <c r="AB46" s="31"/>
      <c r="AC46" s="31"/>
    </row>
    <row r="47" spans="2:31">
      <c r="B47" s="31"/>
      <c r="E47" s="32"/>
      <c r="F47" s="32"/>
      <c r="G47" s="32"/>
      <c r="H47" s="32"/>
      <c r="I47" s="34"/>
      <c r="J47" s="34"/>
      <c r="K47" s="34"/>
      <c r="L47" s="34"/>
      <c r="M47" s="34"/>
      <c r="N47" s="34"/>
      <c r="O47" s="4"/>
      <c r="P47" s="30"/>
      <c r="Q47" s="6"/>
      <c r="R47" s="6"/>
      <c r="S47" s="6"/>
      <c r="T47" s="30"/>
      <c r="V47" s="34"/>
      <c r="W47" s="34"/>
      <c r="X47" s="34"/>
      <c r="Y47" s="34"/>
      <c r="Z47" s="31"/>
      <c r="AA47" s="31"/>
      <c r="AB47" s="31"/>
      <c r="AC47" s="31"/>
    </row>
    <row r="48" spans="2:31">
      <c r="E48" s="38"/>
      <c r="F48" s="38"/>
      <c r="O48" s="4"/>
      <c r="P48" s="30"/>
      <c r="Q48" s="6"/>
      <c r="R48" s="6"/>
      <c r="S48" s="6"/>
      <c r="T48" s="30"/>
      <c r="Z48" s="31"/>
      <c r="AA48" s="31"/>
      <c r="AB48" s="31"/>
      <c r="AC48" s="31"/>
    </row>
    <row r="49" spans="15:29">
      <c r="O49" s="4"/>
      <c r="P49" s="30"/>
      <c r="Q49" s="6"/>
      <c r="R49" s="6"/>
      <c r="S49" s="6"/>
      <c r="T49" s="30"/>
      <c r="Z49" s="31"/>
      <c r="AA49" s="31"/>
      <c r="AB49" s="31"/>
      <c r="AC49" s="31"/>
    </row>
    <row r="50" spans="15:29">
      <c r="O50" s="4"/>
      <c r="P50" s="30"/>
      <c r="Q50" s="6"/>
      <c r="R50" s="6"/>
      <c r="S50" s="6"/>
      <c r="T50" s="30"/>
      <c r="Z50" s="31"/>
      <c r="AA50" s="31"/>
      <c r="AB50" s="31"/>
      <c r="AC50" s="31"/>
    </row>
  </sheetData>
  <sheetProtection password="CA45" sheet="1" objects="1" scenarios="1" formatCells="0" formatColumns="0" formatRows="0"/>
  <mergeCells count="36">
    <mergeCell ref="G2:J2"/>
    <mergeCell ref="G6:J6"/>
    <mergeCell ref="G3:J3"/>
    <mergeCell ref="G5:I5"/>
    <mergeCell ref="B34:D34"/>
    <mergeCell ref="B31:D31"/>
    <mergeCell ref="B14:B15"/>
    <mergeCell ref="E8:G8"/>
    <mergeCell ref="AA7:AA9"/>
    <mergeCell ref="B11:D11"/>
    <mergeCell ref="B7:B9"/>
    <mergeCell ref="E7:H7"/>
    <mergeCell ref="B28:B29"/>
    <mergeCell ref="B13:D13"/>
    <mergeCell ref="C28:C29"/>
    <mergeCell ref="B18:D18"/>
    <mergeCell ref="B27:D27"/>
    <mergeCell ref="B25:D25"/>
    <mergeCell ref="B22:D22"/>
    <mergeCell ref="V7:W8"/>
    <mergeCell ref="AB7:AB9"/>
    <mergeCell ref="AC7:AC9"/>
    <mergeCell ref="C7:C9"/>
    <mergeCell ref="D7:D9"/>
    <mergeCell ref="X7:X9"/>
    <mergeCell ref="Y7:Y9"/>
    <mergeCell ref="Z7:Z9"/>
    <mergeCell ref="I8:I9"/>
    <mergeCell ref="J8:L8"/>
    <mergeCell ref="M8:M9"/>
    <mergeCell ref="N8:P8"/>
    <mergeCell ref="Q8:Q9"/>
    <mergeCell ref="R8:T8"/>
    <mergeCell ref="I7:L7"/>
    <mergeCell ref="M7:P7"/>
    <mergeCell ref="Q7:T7"/>
  </mergeCells>
  <pageMargins left="0" right="0" top="0.23622047244094491" bottom="0.19685039370078741" header="0.31496062992125984" footer="0.19685039370078741"/>
  <pageSetup paperSize="8" scale="35" fitToWidth="2" fitToHeight="8" orientation="landscape" r:id="rId1"/>
  <headerFooter differentFirst="1">
    <oddHeader>&amp;C&amp;P</oddHeader>
  </headerFooter>
  <rowBreaks count="1" manualBreakCount="1">
    <brk id="22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Вячеславовна Хорошанская</dc:creator>
  <cp:lastModifiedBy>oem</cp:lastModifiedBy>
  <cp:lastPrinted>2020-05-13T11:15:03Z</cp:lastPrinted>
  <dcterms:created xsi:type="dcterms:W3CDTF">2019-06-20T07:15:02Z</dcterms:created>
  <dcterms:modified xsi:type="dcterms:W3CDTF">2020-06-01T06:55:34Z</dcterms:modified>
</cp:coreProperties>
</file>